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C:\Users\yoshida.m\KABUKIG Dropbox\0200管理\0200管理部\中計月度管理表\８７期\7年4月度\"/>
    </mc:Choice>
  </mc:AlternateContent>
  <xr:revisionPtr revIDLastSave="0" documentId="8_{78572A6B-5A94-4256-8B38-BD48100B5AD3}" xr6:coauthVersionLast="47" xr6:coauthVersionMax="47" xr10:uidLastSave="{00000000-0000-0000-0000-000000000000}"/>
  <bookViews>
    <workbookView xWindow="-120" yWindow="-120" windowWidth="29040" windowHeight="15840" xr2:uid="{00000000-000D-0000-FFFF-FFFF00000000}"/>
  </bookViews>
  <sheets>
    <sheet name="注意事項" sheetId="6" r:id="rId1"/>
    <sheet name="会則抜粋" sheetId="12" r:id="rId2"/>
    <sheet name="記載例1" sheetId="13" r:id="rId3"/>
    <sheet name="記載例2" sheetId="14" r:id="rId4"/>
    <sheet name="基本項目" sheetId="4" r:id="rId5"/>
    <sheet name="請求書" sheetId="1" r:id="rId6"/>
    <sheet name="継続" sheetId="7" r:id="rId7"/>
  </sheets>
  <definedNames>
    <definedName name="_xlnm.Print_Area" localSheetId="5">請求書!$A$1:$BB$117</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7" l="1"/>
  <c r="AM98" i="1"/>
  <c r="AM59" i="1"/>
  <c r="AM20" i="1"/>
  <c r="U2" i="4"/>
  <c r="T2" i="4"/>
  <c r="S2" i="4"/>
  <c r="AA21" i="1"/>
  <c r="AA22" i="1"/>
  <c r="AG100" i="1"/>
  <c r="AG101" i="1"/>
  <c r="AG102" i="1"/>
  <c r="AG103" i="1"/>
  <c r="AG104" i="1"/>
  <c r="AG105" i="1"/>
  <c r="AG106" i="1"/>
  <c r="AG107" i="1"/>
  <c r="AG108" i="1"/>
  <c r="AG109" i="1"/>
  <c r="AG110" i="1"/>
  <c r="AG111" i="1"/>
  <c r="AG99" i="1"/>
  <c r="AG62" i="1"/>
  <c r="AG63" i="1"/>
  <c r="AG64" i="1"/>
  <c r="AG65" i="1"/>
  <c r="AG66" i="1"/>
  <c r="AG67" i="1"/>
  <c r="AG68" i="1"/>
  <c r="AG69" i="1"/>
  <c r="AG70" i="1"/>
  <c r="AG71" i="1"/>
  <c r="AG72" i="1"/>
  <c r="AG61" i="1"/>
  <c r="AG60" i="1"/>
  <c r="BB98" i="1" l="1"/>
  <c r="AV20" i="1"/>
  <c r="AP20" i="1"/>
  <c r="AO98" i="1"/>
  <c r="AP59" i="1"/>
  <c r="AQ59" i="1"/>
  <c r="AR59" i="1"/>
  <c r="AY98" i="1"/>
  <c r="AZ20" i="1"/>
  <c r="AZ98" i="1"/>
  <c r="BA20" i="1"/>
  <c r="BA59" i="1"/>
  <c r="BA98" i="1"/>
  <c r="AY20" i="1"/>
  <c r="AY59" i="1"/>
  <c r="AZ59" i="1"/>
  <c r="BB20" i="1"/>
  <c r="BB59" i="1"/>
  <c r="AU59" i="1"/>
  <c r="AT59" i="1"/>
  <c r="AW98" i="1"/>
  <c r="AV59" i="1"/>
  <c r="AW59" i="1"/>
  <c r="AT98" i="1"/>
  <c r="AV98" i="1"/>
  <c r="AU98" i="1"/>
  <c r="AP98" i="1"/>
  <c r="AQ98" i="1"/>
  <c r="AR98" i="1"/>
  <c r="AO59" i="1"/>
  <c r="AT20" i="1"/>
  <c r="AW20" i="1"/>
  <c r="AU20" i="1"/>
  <c r="AQ20" i="1"/>
  <c r="AR20" i="1"/>
  <c r="AO20" i="1"/>
  <c r="AT79" i="1"/>
  <c r="AT40" i="1"/>
  <c r="G10" i="1"/>
  <c r="G49" i="1" s="1"/>
  <c r="G88" i="1" s="1"/>
  <c r="K23" i="4"/>
  <c r="K6" i="4"/>
  <c r="K5" i="4"/>
  <c r="AO7" i="1" l="1"/>
  <c r="AO85" i="1"/>
  <c r="AO46" i="1"/>
  <c r="BB117" i="1"/>
  <c r="BB78" i="1"/>
  <c r="H4" i="1"/>
  <c r="H82" i="1" s="1"/>
  <c r="H43" i="1" l="1"/>
  <c r="Q99" i="1"/>
  <c r="W99" i="1"/>
  <c r="H32" i="7" l="1"/>
  <c r="H31" i="7"/>
  <c r="H30" i="7"/>
  <c r="H29" i="7"/>
  <c r="H28" i="7"/>
  <c r="H27" i="7"/>
  <c r="H26" i="7"/>
  <c r="H25" i="7"/>
  <c r="H24" i="7"/>
  <c r="H23" i="7"/>
  <c r="H22" i="7"/>
  <c r="H21" i="7"/>
  <c r="H20" i="7"/>
  <c r="H19" i="7"/>
  <c r="H18" i="7"/>
  <c r="H17" i="7"/>
  <c r="H16" i="7"/>
  <c r="H15" i="7"/>
  <c r="H14" i="7"/>
  <c r="H13" i="7"/>
  <c r="H12" i="7"/>
  <c r="H11" i="7"/>
  <c r="H10" i="7"/>
  <c r="H9" i="7"/>
  <c r="H8" i="7"/>
  <c r="H7" i="7"/>
  <c r="W100" i="1" l="1"/>
  <c r="W101" i="1"/>
  <c r="W102" i="1"/>
  <c r="W103" i="1"/>
  <c r="W104" i="1"/>
  <c r="W105" i="1"/>
  <c r="W106" i="1"/>
  <c r="W107" i="1"/>
  <c r="W108" i="1"/>
  <c r="W109" i="1"/>
  <c r="W110" i="1"/>
  <c r="W111" i="1"/>
  <c r="Q100" i="1"/>
  <c r="Q101" i="1"/>
  <c r="Q102" i="1"/>
  <c r="Q103" i="1"/>
  <c r="Q104" i="1"/>
  <c r="Q105" i="1"/>
  <c r="Q106" i="1"/>
  <c r="Q107" i="1"/>
  <c r="Q108" i="1"/>
  <c r="Q109" i="1"/>
  <c r="Q110" i="1"/>
  <c r="Q111" i="1"/>
  <c r="W69" i="1"/>
  <c r="X69" i="1"/>
  <c r="X108" i="1" s="1"/>
  <c r="Y69" i="1"/>
  <c r="Y108" i="1" s="1"/>
  <c r="Z69" i="1"/>
  <c r="Z108" i="1" s="1"/>
  <c r="W70" i="1"/>
  <c r="X70" i="1"/>
  <c r="X109" i="1" s="1"/>
  <c r="Y70" i="1"/>
  <c r="Y109" i="1" s="1"/>
  <c r="Z70" i="1"/>
  <c r="Z109" i="1" s="1"/>
  <c r="W71" i="1"/>
  <c r="X71" i="1"/>
  <c r="X110" i="1" s="1"/>
  <c r="Y71" i="1"/>
  <c r="Y110" i="1" s="1"/>
  <c r="Z71" i="1"/>
  <c r="Z110" i="1" s="1"/>
  <c r="W72" i="1"/>
  <c r="X72" i="1"/>
  <c r="X111" i="1" s="1"/>
  <c r="Y72" i="1"/>
  <c r="Y111" i="1" s="1"/>
  <c r="Z72" i="1"/>
  <c r="Z111" i="1" s="1"/>
  <c r="W60" i="1"/>
  <c r="X60" i="1"/>
  <c r="X99" i="1" s="1"/>
  <c r="Y60" i="1"/>
  <c r="Y99" i="1" s="1"/>
  <c r="Z60" i="1"/>
  <c r="Z99" i="1" s="1"/>
  <c r="W61" i="1"/>
  <c r="X61" i="1"/>
  <c r="X100" i="1" s="1"/>
  <c r="Y61" i="1"/>
  <c r="Y100" i="1" s="1"/>
  <c r="Z61" i="1"/>
  <c r="Z100" i="1" s="1"/>
  <c r="W62" i="1"/>
  <c r="X62" i="1"/>
  <c r="X101" i="1" s="1"/>
  <c r="Y62" i="1"/>
  <c r="Y101" i="1" s="1"/>
  <c r="Z62" i="1"/>
  <c r="Z101" i="1" s="1"/>
  <c r="W63" i="1"/>
  <c r="X63" i="1"/>
  <c r="X102" i="1" s="1"/>
  <c r="Y63" i="1"/>
  <c r="Y102" i="1" s="1"/>
  <c r="Z63" i="1"/>
  <c r="Z102" i="1" s="1"/>
  <c r="W64" i="1"/>
  <c r="X64" i="1"/>
  <c r="X103" i="1" s="1"/>
  <c r="Y64" i="1"/>
  <c r="Y103" i="1" s="1"/>
  <c r="Z64" i="1"/>
  <c r="Z103" i="1" s="1"/>
  <c r="W65" i="1"/>
  <c r="X65" i="1"/>
  <c r="X104" i="1" s="1"/>
  <c r="Y65" i="1"/>
  <c r="Y104" i="1" s="1"/>
  <c r="Z65" i="1"/>
  <c r="Z104" i="1" s="1"/>
  <c r="W66" i="1"/>
  <c r="X66" i="1"/>
  <c r="X105" i="1" s="1"/>
  <c r="Y66" i="1"/>
  <c r="Y105" i="1" s="1"/>
  <c r="Z66" i="1"/>
  <c r="Z105" i="1" s="1"/>
  <c r="W67" i="1"/>
  <c r="X67" i="1"/>
  <c r="X106" i="1" s="1"/>
  <c r="Y67" i="1"/>
  <c r="Y106" i="1" s="1"/>
  <c r="Z67" i="1"/>
  <c r="Z106" i="1" s="1"/>
  <c r="W68" i="1"/>
  <c r="X68" i="1"/>
  <c r="X107" i="1" s="1"/>
  <c r="Y68" i="1"/>
  <c r="Y107" i="1" s="1"/>
  <c r="Z68" i="1"/>
  <c r="Z107" i="1" s="1"/>
  <c r="Q68" i="1"/>
  <c r="R68" i="1"/>
  <c r="R107" i="1" s="1"/>
  <c r="S68" i="1"/>
  <c r="S107" i="1" s="1"/>
  <c r="T68" i="1"/>
  <c r="T107" i="1" s="1"/>
  <c r="Q69" i="1"/>
  <c r="R69" i="1"/>
  <c r="R108" i="1" s="1"/>
  <c r="S69" i="1"/>
  <c r="S108" i="1" s="1"/>
  <c r="T69" i="1"/>
  <c r="T108" i="1" s="1"/>
  <c r="Q70" i="1"/>
  <c r="R70" i="1"/>
  <c r="R109" i="1" s="1"/>
  <c r="S70" i="1"/>
  <c r="S109" i="1" s="1"/>
  <c r="T70" i="1"/>
  <c r="T109" i="1" s="1"/>
  <c r="Q71" i="1"/>
  <c r="R71" i="1"/>
  <c r="R110" i="1" s="1"/>
  <c r="S71" i="1"/>
  <c r="S110" i="1" s="1"/>
  <c r="T71" i="1"/>
  <c r="T110" i="1" s="1"/>
  <c r="Q72" i="1"/>
  <c r="R72" i="1"/>
  <c r="R111" i="1" s="1"/>
  <c r="S72" i="1"/>
  <c r="S111" i="1" s="1"/>
  <c r="T72" i="1"/>
  <c r="T111" i="1" s="1"/>
  <c r="Q60" i="1"/>
  <c r="R60" i="1"/>
  <c r="R99" i="1" s="1"/>
  <c r="S60" i="1"/>
  <c r="S99" i="1" s="1"/>
  <c r="T60" i="1"/>
  <c r="T99" i="1" s="1"/>
  <c r="Q61" i="1"/>
  <c r="R61" i="1"/>
  <c r="R100" i="1" s="1"/>
  <c r="S61" i="1"/>
  <c r="S100" i="1" s="1"/>
  <c r="T61" i="1"/>
  <c r="T100" i="1" s="1"/>
  <c r="Q62" i="1"/>
  <c r="R62" i="1"/>
  <c r="R101" i="1" s="1"/>
  <c r="S62" i="1"/>
  <c r="S101" i="1" s="1"/>
  <c r="T62" i="1"/>
  <c r="T101" i="1" s="1"/>
  <c r="Q63" i="1"/>
  <c r="R63" i="1"/>
  <c r="R102" i="1" s="1"/>
  <c r="S63" i="1"/>
  <c r="S102" i="1" s="1"/>
  <c r="T63" i="1"/>
  <c r="T102" i="1" s="1"/>
  <c r="Q64" i="1"/>
  <c r="R64" i="1"/>
  <c r="R103" i="1" s="1"/>
  <c r="S64" i="1"/>
  <c r="S103" i="1" s="1"/>
  <c r="T64" i="1"/>
  <c r="T103" i="1" s="1"/>
  <c r="Q65" i="1"/>
  <c r="R65" i="1"/>
  <c r="R104" i="1" s="1"/>
  <c r="S65" i="1"/>
  <c r="S104" i="1" s="1"/>
  <c r="T65" i="1"/>
  <c r="T104" i="1" s="1"/>
  <c r="Q66" i="1"/>
  <c r="R66" i="1"/>
  <c r="R105" i="1" s="1"/>
  <c r="S66" i="1"/>
  <c r="S105" i="1" s="1"/>
  <c r="T66" i="1"/>
  <c r="T105" i="1" s="1"/>
  <c r="Q67" i="1"/>
  <c r="R67" i="1"/>
  <c r="R106" i="1" s="1"/>
  <c r="S67" i="1"/>
  <c r="S106" i="1" s="1"/>
  <c r="T67" i="1"/>
  <c r="T106" i="1" s="1"/>
  <c r="AA61" i="1"/>
  <c r="AA23" i="1"/>
  <c r="AA101" i="1" s="1"/>
  <c r="AA24" i="1"/>
  <c r="AA102" i="1" s="1"/>
  <c r="AA25" i="1"/>
  <c r="AA64" i="1" s="1"/>
  <c r="AA26" i="1"/>
  <c r="AA65" i="1" s="1"/>
  <c r="AA27" i="1"/>
  <c r="AA105" i="1" s="1"/>
  <c r="AA28" i="1"/>
  <c r="AA67" i="1" s="1"/>
  <c r="AA29" i="1"/>
  <c r="AA68" i="1" s="1"/>
  <c r="AA30" i="1"/>
  <c r="AA108" i="1" s="1"/>
  <c r="AA31" i="1"/>
  <c r="AA109" i="1" s="1"/>
  <c r="AA32" i="1"/>
  <c r="AA110" i="1" s="1"/>
  <c r="AA33" i="1"/>
  <c r="AA111" i="1" s="1"/>
  <c r="AA60" i="1"/>
  <c r="T113" i="1"/>
  <c r="T74" i="1"/>
  <c r="D4" i="7"/>
  <c r="A4" i="7"/>
  <c r="F7" i="1"/>
  <c r="L23" i="4"/>
  <c r="N7" i="1" s="1"/>
  <c r="K20" i="4"/>
  <c r="K18" i="4"/>
  <c r="K16" i="4"/>
  <c r="L6" i="4"/>
  <c r="L5" i="4"/>
  <c r="C60" i="1"/>
  <c r="A60" i="1"/>
  <c r="U60" i="1"/>
  <c r="U99" i="1" s="1"/>
  <c r="P72" i="1"/>
  <c r="O72" i="1"/>
  <c r="N72" i="1"/>
  <c r="M72" i="1"/>
  <c r="L72" i="1"/>
  <c r="K72" i="1"/>
  <c r="J72" i="1"/>
  <c r="I72" i="1"/>
  <c r="H72" i="1"/>
  <c r="G72" i="1"/>
  <c r="F72" i="1"/>
  <c r="E72" i="1"/>
  <c r="D72" i="1"/>
  <c r="P71" i="1"/>
  <c r="O71" i="1"/>
  <c r="N71" i="1"/>
  <c r="M71" i="1"/>
  <c r="L71" i="1"/>
  <c r="K71" i="1"/>
  <c r="J71" i="1"/>
  <c r="I71" i="1"/>
  <c r="H71" i="1"/>
  <c r="G71" i="1"/>
  <c r="F71" i="1"/>
  <c r="E71" i="1"/>
  <c r="D71" i="1"/>
  <c r="P70" i="1"/>
  <c r="O70" i="1"/>
  <c r="N70" i="1"/>
  <c r="M70" i="1"/>
  <c r="L70" i="1"/>
  <c r="K70" i="1"/>
  <c r="J70" i="1"/>
  <c r="I70" i="1"/>
  <c r="H70" i="1"/>
  <c r="G70" i="1"/>
  <c r="F70" i="1"/>
  <c r="E70" i="1"/>
  <c r="D70" i="1"/>
  <c r="P69" i="1"/>
  <c r="O69" i="1"/>
  <c r="N69" i="1"/>
  <c r="M69" i="1"/>
  <c r="L69" i="1"/>
  <c r="K69" i="1"/>
  <c r="J69" i="1"/>
  <c r="I69" i="1"/>
  <c r="H69" i="1"/>
  <c r="G69" i="1"/>
  <c r="F69" i="1"/>
  <c r="E69" i="1"/>
  <c r="D69" i="1"/>
  <c r="P68" i="1"/>
  <c r="O68" i="1"/>
  <c r="N68" i="1"/>
  <c r="M68" i="1"/>
  <c r="L68" i="1"/>
  <c r="K68" i="1"/>
  <c r="J68" i="1"/>
  <c r="I68" i="1"/>
  <c r="H68" i="1"/>
  <c r="G68" i="1"/>
  <c r="F68" i="1"/>
  <c r="E68" i="1"/>
  <c r="D68" i="1"/>
  <c r="P67" i="1"/>
  <c r="O67" i="1"/>
  <c r="N67" i="1"/>
  <c r="M67" i="1"/>
  <c r="L67" i="1"/>
  <c r="K67" i="1"/>
  <c r="J67" i="1"/>
  <c r="I67" i="1"/>
  <c r="H67" i="1"/>
  <c r="G67" i="1"/>
  <c r="F67" i="1"/>
  <c r="E67" i="1"/>
  <c r="D67" i="1"/>
  <c r="P66" i="1"/>
  <c r="O66" i="1"/>
  <c r="N66" i="1"/>
  <c r="M66" i="1"/>
  <c r="L66" i="1"/>
  <c r="K66" i="1"/>
  <c r="J66" i="1"/>
  <c r="I66" i="1"/>
  <c r="H66" i="1"/>
  <c r="G66" i="1"/>
  <c r="F66" i="1"/>
  <c r="E66" i="1"/>
  <c r="D66" i="1"/>
  <c r="P65" i="1"/>
  <c r="O65" i="1"/>
  <c r="N65" i="1"/>
  <c r="M65" i="1"/>
  <c r="L65" i="1"/>
  <c r="K65" i="1"/>
  <c r="J65" i="1"/>
  <c r="I65" i="1"/>
  <c r="H65" i="1"/>
  <c r="G65" i="1"/>
  <c r="F65" i="1"/>
  <c r="E65" i="1"/>
  <c r="D65" i="1"/>
  <c r="P64" i="1"/>
  <c r="O64" i="1"/>
  <c r="N64" i="1"/>
  <c r="M64" i="1"/>
  <c r="L64" i="1"/>
  <c r="K64" i="1"/>
  <c r="J64" i="1"/>
  <c r="I64" i="1"/>
  <c r="H64" i="1"/>
  <c r="G64" i="1"/>
  <c r="F64" i="1"/>
  <c r="E64" i="1"/>
  <c r="D64" i="1"/>
  <c r="P63" i="1"/>
  <c r="O63" i="1"/>
  <c r="N63" i="1"/>
  <c r="M63" i="1"/>
  <c r="L63" i="1"/>
  <c r="K63" i="1"/>
  <c r="J63" i="1"/>
  <c r="I63" i="1"/>
  <c r="H63" i="1"/>
  <c r="G63" i="1"/>
  <c r="F63" i="1"/>
  <c r="E63" i="1"/>
  <c r="D63" i="1"/>
  <c r="P62" i="1"/>
  <c r="O62" i="1"/>
  <c r="N62" i="1"/>
  <c r="M62" i="1"/>
  <c r="L62" i="1"/>
  <c r="K62" i="1"/>
  <c r="J62" i="1"/>
  <c r="I62" i="1"/>
  <c r="H62" i="1"/>
  <c r="G62" i="1"/>
  <c r="F62" i="1"/>
  <c r="E62" i="1"/>
  <c r="D62" i="1"/>
  <c r="P61" i="1"/>
  <c r="O61" i="1"/>
  <c r="N61" i="1"/>
  <c r="M61" i="1"/>
  <c r="L61" i="1"/>
  <c r="K61" i="1"/>
  <c r="J61" i="1"/>
  <c r="I61" i="1"/>
  <c r="H61" i="1"/>
  <c r="G61" i="1"/>
  <c r="F61" i="1"/>
  <c r="E61" i="1"/>
  <c r="D61" i="1"/>
  <c r="D60" i="1"/>
  <c r="W42" i="1"/>
  <c r="W81" i="1"/>
  <c r="AR82" i="1"/>
  <c r="AS82" i="1"/>
  <c r="AT82" i="1"/>
  <c r="AU82" i="1"/>
  <c r="AV82" i="1"/>
  <c r="AW82" i="1"/>
  <c r="AX82" i="1"/>
  <c r="AO83" i="1"/>
  <c r="AP83" i="1"/>
  <c r="AQ83" i="1"/>
  <c r="AR83" i="1"/>
  <c r="AS83" i="1"/>
  <c r="AT83" i="1"/>
  <c r="AU83" i="1"/>
  <c r="AV83" i="1"/>
  <c r="AW83" i="1"/>
  <c r="AX83" i="1"/>
  <c r="AY83" i="1"/>
  <c r="AZ83" i="1"/>
  <c r="BA83" i="1"/>
  <c r="BB83" i="1"/>
  <c r="AO84" i="1"/>
  <c r="AP84" i="1"/>
  <c r="AQ84" i="1"/>
  <c r="AR84" i="1"/>
  <c r="AS84" i="1"/>
  <c r="AT84" i="1"/>
  <c r="AU84" i="1"/>
  <c r="AV84" i="1"/>
  <c r="AW84" i="1"/>
  <c r="AX84" i="1"/>
  <c r="AY84" i="1"/>
  <c r="AZ84" i="1"/>
  <c r="BA84" i="1"/>
  <c r="BB84" i="1"/>
  <c r="AM85" i="1"/>
  <c r="AN85" i="1"/>
  <c r="AM87" i="1"/>
  <c r="AM89" i="1"/>
  <c r="AM91" i="1"/>
  <c r="AS91" i="1"/>
  <c r="AN94" i="1"/>
  <c r="AR94" i="1"/>
  <c r="AV94" i="1"/>
  <c r="AN95" i="1"/>
  <c r="AR95" i="1"/>
  <c r="AV95" i="1"/>
  <c r="A99" i="1"/>
  <c r="C99" i="1"/>
  <c r="D99" i="1"/>
  <c r="E99" i="1"/>
  <c r="F99" i="1"/>
  <c r="G99" i="1"/>
  <c r="H99" i="1"/>
  <c r="I99" i="1"/>
  <c r="J99" i="1"/>
  <c r="K99" i="1"/>
  <c r="L99" i="1"/>
  <c r="M99" i="1"/>
  <c r="N99" i="1"/>
  <c r="O99" i="1"/>
  <c r="P99" i="1"/>
  <c r="AB99" i="1"/>
  <c r="AC99" i="1"/>
  <c r="AD99" i="1"/>
  <c r="AE99" i="1"/>
  <c r="AF99" i="1"/>
  <c r="A100" i="1"/>
  <c r="C100" i="1"/>
  <c r="D100" i="1"/>
  <c r="E100" i="1"/>
  <c r="F100" i="1"/>
  <c r="G100" i="1"/>
  <c r="H100" i="1"/>
  <c r="I100" i="1"/>
  <c r="J100" i="1"/>
  <c r="K100" i="1"/>
  <c r="L100" i="1"/>
  <c r="M100" i="1"/>
  <c r="N100" i="1"/>
  <c r="O100" i="1"/>
  <c r="P100" i="1"/>
  <c r="AB100" i="1"/>
  <c r="AC100" i="1"/>
  <c r="AD100" i="1"/>
  <c r="AE100" i="1"/>
  <c r="AF100" i="1"/>
  <c r="A101" i="1"/>
  <c r="C101" i="1"/>
  <c r="D101" i="1"/>
  <c r="E101" i="1"/>
  <c r="F101" i="1"/>
  <c r="G101" i="1"/>
  <c r="H101" i="1"/>
  <c r="I101" i="1"/>
  <c r="J101" i="1"/>
  <c r="K101" i="1"/>
  <c r="L101" i="1"/>
  <c r="M101" i="1"/>
  <c r="N101" i="1"/>
  <c r="O101" i="1"/>
  <c r="P101" i="1"/>
  <c r="AB101" i="1"/>
  <c r="AC101" i="1"/>
  <c r="AD101" i="1"/>
  <c r="AE101" i="1"/>
  <c r="AF101" i="1"/>
  <c r="A102" i="1"/>
  <c r="C102" i="1"/>
  <c r="D102" i="1"/>
  <c r="E102" i="1"/>
  <c r="F102" i="1"/>
  <c r="G102" i="1"/>
  <c r="H102" i="1"/>
  <c r="I102" i="1"/>
  <c r="J102" i="1"/>
  <c r="K102" i="1"/>
  <c r="L102" i="1"/>
  <c r="M102" i="1"/>
  <c r="N102" i="1"/>
  <c r="O102" i="1"/>
  <c r="P102" i="1"/>
  <c r="AB102" i="1"/>
  <c r="AC102" i="1"/>
  <c r="AD102" i="1"/>
  <c r="AE102" i="1"/>
  <c r="AF102" i="1"/>
  <c r="A103" i="1"/>
  <c r="C103" i="1"/>
  <c r="D103" i="1"/>
  <c r="E103" i="1"/>
  <c r="F103" i="1"/>
  <c r="G103" i="1"/>
  <c r="H103" i="1"/>
  <c r="I103" i="1"/>
  <c r="J103" i="1"/>
  <c r="K103" i="1"/>
  <c r="L103" i="1"/>
  <c r="M103" i="1"/>
  <c r="N103" i="1"/>
  <c r="O103" i="1"/>
  <c r="P103" i="1"/>
  <c r="AB103" i="1"/>
  <c r="AC103" i="1"/>
  <c r="AD103" i="1"/>
  <c r="AE103" i="1"/>
  <c r="AF103" i="1"/>
  <c r="A104" i="1"/>
  <c r="C104" i="1"/>
  <c r="D104" i="1"/>
  <c r="E104" i="1"/>
  <c r="F104" i="1"/>
  <c r="G104" i="1"/>
  <c r="H104" i="1"/>
  <c r="I104" i="1"/>
  <c r="J104" i="1"/>
  <c r="K104" i="1"/>
  <c r="L104" i="1"/>
  <c r="M104" i="1"/>
  <c r="N104" i="1"/>
  <c r="O104" i="1"/>
  <c r="P104" i="1"/>
  <c r="AB104" i="1"/>
  <c r="AC104" i="1"/>
  <c r="AD104" i="1"/>
  <c r="AE104" i="1"/>
  <c r="AF104" i="1"/>
  <c r="A105" i="1"/>
  <c r="C105" i="1"/>
  <c r="D105" i="1"/>
  <c r="E105" i="1"/>
  <c r="F105" i="1"/>
  <c r="G105" i="1"/>
  <c r="H105" i="1"/>
  <c r="I105" i="1"/>
  <c r="J105" i="1"/>
  <c r="K105" i="1"/>
  <c r="L105" i="1"/>
  <c r="M105" i="1"/>
  <c r="N105" i="1"/>
  <c r="O105" i="1"/>
  <c r="P105" i="1"/>
  <c r="AB105" i="1"/>
  <c r="AC105" i="1"/>
  <c r="AD105" i="1"/>
  <c r="AE105" i="1"/>
  <c r="AF105" i="1"/>
  <c r="A106" i="1"/>
  <c r="C106" i="1"/>
  <c r="D106" i="1"/>
  <c r="E106" i="1"/>
  <c r="F106" i="1"/>
  <c r="G106" i="1"/>
  <c r="H106" i="1"/>
  <c r="I106" i="1"/>
  <c r="J106" i="1"/>
  <c r="K106" i="1"/>
  <c r="L106" i="1"/>
  <c r="M106" i="1"/>
  <c r="N106" i="1"/>
  <c r="O106" i="1"/>
  <c r="P106" i="1"/>
  <c r="AB106" i="1"/>
  <c r="AC106" i="1"/>
  <c r="AD106" i="1"/>
  <c r="AE106" i="1"/>
  <c r="AF106" i="1"/>
  <c r="A107" i="1"/>
  <c r="C107" i="1"/>
  <c r="D107" i="1"/>
  <c r="E107" i="1"/>
  <c r="F107" i="1"/>
  <c r="G107" i="1"/>
  <c r="H107" i="1"/>
  <c r="I107" i="1"/>
  <c r="J107" i="1"/>
  <c r="K107" i="1"/>
  <c r="L107" i="1"/>
  <c r="M107" i="1"/>
  <c r="N107" i="1"/>
  <c r="O107" i="1"/>
  <c r="P107" i="1"/>
  <c r="AB107" i="1"/>
  <c r="AC107" i="1"/>
  <c r="AD107" i="1"/>
  <c r="AE107" i="1"/>
  <c r="AF107" i="1"/>
  <c r="A108" i="1"/>
  <c r="C108" i="1"/>
  <c r="D108" i="1"/>
  <c r="E108" i="1"/>
  <c r="F108" i="1"/>
  <c r="G108" i="1"/>
  <c r="H108" i="1"/>
  <c r="I108" i="1"/>
  <c r="J108" i="1"/>
  <c r="K108" i="1"/>
  <c r="L108" i="1"/>
  <c r="M108" i="1"/>
  <c r="N108" i="1"/>
  <c r="O108" i="1"/>
  <c r="P108" i="1"/>
  <c r="AB108" i="1"/>
  <c r="AC108" i="1"/>
  <c r="AD108" i="1"/>
  <c r="AE108" i="1"/>
  <c r="AF108" i="1"/>
  <c r="A109" i="1"/>
  <c r="C109" i="1"/>
  <c r="D109" i="1"/>
  <c r="E109" i="1"/>
  <c r="F109" i="1"/>
  <c r="G109" i="1"/>
  <c r="H109" i="1"/>
  <c r="I109" i="1"/>
  <c r="J109" i="1"/>
  <c r="K109" i="1"/>
  <c r="L109" i="1"/>
  <c r="M109" i="1"/>
  <c r="N109" i="1"/>
  <c r="O109" i="1"/>
  <c r="P109" i="1"/>
  <c r="AB109" i="1"/>
  <c r="AC109" i="1"/>
  <c r="AD109" i="1"/>
  <c r="AE109" i="1"/>
  <c r="AF109" i="1"/>
  <c r="A110" i="1"/>
  <c r="C110" i="1"/>
  <c r="D110" i="1"/>
  <c r="E110" i="1"/>
  <c r="F110" i="1"/>
  <c r="G110" i="1"/>
  <c r="H110" i="1"/>
  <c r="I110" i="1"/>
  <c r="J110" i="1"/>
  <c r="K110" i="1"/>
  <c r="L110" i="1"/>
  <c r="M110" i="1"/>
  <c r="N110" i="1"/>
  <c r="O110" i="1"/>
  <c r="P110" i="1"/>
  <c r="AB110" i="1"/>
  <c r="AC110" i="1"/>
  <c r="AD110" i="1"/>
  <c r="AE110" i="1"/>
  <c r="AF110" i="1"/>
  <c r="AQ110" i="1"/>
  <c r="AW110" i="1"/>
  <c r="A111" i="1"/>
  <c r="C111" i="1"/>
  <c r="D111" i="1"/>
  <c r="E111" i="1"/>
  <c r="F111" i="1"/>
  <c r="G111" i="1"/>
  <c r="H111" i="1"/>
  <c r="I111" i="1"/>
  <c r="J111" i="1"/>
  <c r="K111" i="1"/>
  <c r="L111" i="1"/>
  <c r="M111" i="1"/>
  <c r="N111" i="1"/>
  <c r="O111" i="1"/>
  <c r="P111" i="1"/>
  <c r="AB111" i="1"/>
  <c r="AC111" i="1"/>
  <c r="AD111" i="1"/>
  <c r="AE111" i="1"/>
  <c r="AF111" i="1"/>
  <c r="X112" i="1"/>
  <c r="Y112" i="1"/>
  <c r="Z112" i="1"/>
  <c r="AA112" i="1"/>
  <c r="AB112" i="1"/>
  <c r="AC112" i="1"/>
  <c r="AD112" i="1"/>
  <c r="AE112" i="1"/>
  <c r="AF112" i="1"/>
  <c r="AQ112" i="1"/>
  <c r="X113" i="1"/>
  <c r="Y113" i="1"/>
  <c r="Z113" i="1"/>
  <c r="AA113" i="1"/>
  <c r="AB113" i="1"/>
  <c r="AC113" i="1"/>
  <c r="AD113" i="1"/>
  <c r="AE113" i="1"/>
  <c r="AF113" i="1"/>
  <c r="AQ113" i="1"/>
  <c r="AR113" i="1"/>
  <c r="AS113" i="1"/>
  <c r="AT113" i="1"/>
  <c r="AU113" i="1"/>
  <c r="AV113" i="1"/>
  <c r="AW113" i="1"/>
  <c r="AX113" i="1"/>
  <c r="AY113" i="1"/>
  <c r="AZ113" i="1"/>
  <c r="BA113" i="1"/>
  <c r="BB113" i="1"/>
  <c r="X114" i="1"/>
  <c r="Y114" i="1"/>
  <c r="Z114" i="1"/>
  <c r="AA114" i="1"/>
  <c r="AB114" i="1"/>
  <c r="AC114" i="1"/>
  <c r="AD114" i="1"/>
  <c r="AE114" i="1"/>
  <c r="AF114" i="1"/>
  <c r="AQ114" i="1"/>
  <c r="AR114" i="1"/>
  <c r="AS114" i="1"/>
  <c r="AT114" i="1"/>
  <c r="AU114" i="1"/>
  <c r="AV114" i="1"/>
  <c r="AW114" i="1"/>
  <c r="AX114" i="1"/>
  <c r="AY114" i="1"/>
  <c r="AZ114" i="1"/>
  <c r="BA114" i="1"/>
  <c r="BB114" i="1"/>
  <c r="AR43" i="1"/>
  <c r="AS43" i="1"/>
  <c r="AT43" i="1"/>
  <c r="AU43" i="1"/>
  <c r="AV43" i="1"/>
  <c r="AW43" i="1"/>
  <c r="AX43" i="1"/>
  <c r="AO44" i="1"/>
  <c r="AP44" i="1"/>
  <c r="AQ44" i="1"/>
  <c r="AR44" i="1"/>
  <c r="AS44" i="1"/>
  <c r="AT44" i="1"/>
  <c r="AU44" i="1"/>
  <c r="AV44" i="1"/>
  <c r="AW44" i="1"/>
  <c r="AX44" i="1"/>
  <c r="AY44" i="1"/>
  <c r="AZ44" i="1"/>
  <c r="BA44" i="1"/>
  <c r="BB44" i="1"/>
  <c r="AO45" i="1"/>
  <c r="AP45" i="1"/>
  <c r="AQ45" i="1"/>
  <c r="AR45" i="1"/>
  <c r="AS45" i="1"/>
  <c r="AT45" i="1"/>
  <c r="AU45" i="1"/>
  <c r="AV45" i="1"/>
  <c r="AW45" i="1"/>
  <c r="AX45" i="1"/>
  <c r="AY45" i="1"/>
  <c r="AZ45" i="1"/>
  <c r="BA45" i="1"/>
  <c r="BB45" i="1"/>
  <c r="AM46" i="1"/>
  <c r="AN46" i="1"/>
  <c r="AM48" i="1"/>
  <c r="AM50" i="1"/>
  <c r="AM52" i="1"/>
  <c r="AS52" i="1"/>
  <c r="AN55" i="1"/>
  <c r="AR55" i="1"/>
  <c r="AV55" i="1"/>
  <c r="AN56" i="1"/>
  <c r="AR56" i="1"/>
  <c r="AV56" i="1"/>
  <c r="E60" i="1"/>
  <c r="F60" i="1"/>
  <c r="G60" i="1"/>
  <c r="H60" i="1"/>
  <c r="I60" i="1"/>
  <c r="J60" i="1"/>
  <c r="K60" i="1"/>
  <c r="L60" i="1"/>
  <c r="M60" i="1"/>
  <c r="N60" i="1"/>
  <c r="O60" i="1"/>
  <c r="P60" i="1"/>
  <c r="V60" i="1"/>
  <c r="V99" i="1" s="1"/>
  <c r="AB60" i="1"/>
  <c r="AC60" i="1"/>
  <c r="AD60" i="1"/>
  <c r="AE60" i="1"/>
  <c r="AF60" i="1"/>
  <c r="A61" i="1"/>
  <c r="C61" i="1"/>
  <c r="U61" i="1"/>
  <c r="U100" i="1" s="1"/>
  <c r="V61" i="1"/>
  <c r="V100" i="1" s="1"/>
  <c r="AB61" i="1"/>
  <c r="AC61" i="1"/>
  <c r="AD61" i="1"/>
  <c r="AE61" i="1"/>
  <c r="AF61" i="1"/>
  <c r="A62" i="1"/>
  <c r="C62" i="1"/>
  <c r="U62" i="1"/>
  <c r="U101" i="1" s="1"/>
  <c r="V62" i="1"/>
  <c r="V101" i="1" s="1"/>
  <c r="AB62" i="1"/>
  <c r="AC62" i="1"/>
  <c r="AD62" i="1"/>
  <c r="AE62" i="1"/>
  <c r="AF62" i="1"/>
  <c r="A63" i="1"/>
  <c r="C63" i="1"/>
  <c r="U63" i="1"/>
  <c r="U102" i="1" s="1"/>
  <c r="V63" i="1"/>
  <c r="V102" i="1" s="1"/>
  <c r="AB63" i="1"/>
  <c r="AC63" i="1"/>
  <c r="AD63" i="1"/>
  <c r="AE63" i="1"/>
  <c r="AF63" i="1"/>
  <c r="A64" i="1"/>
  <c r="C64" i="1"/>
  <c r="U64" i="1"/>
  <c r="U103" i="1" s="1"/>
  <c r="V64" i="1"/>
  <c r="V103" i="1" s="1"/>
  <c r="AB64" i="1"/>
  <c r="AC64" i="1"/>
  <c r="AD64" i="1"/>
  <c r="AE64" i="1"/>
  <c r="AF64" i="1"/>
  <c r="A65" i="1"/>
  <c r="C65" i="1"/>
  <c r="U65" i="1"/>
  <c r="U104" i="1" s="1"/>
  <c r="V65" i="1"/>
  <c r="V104" i="1" s="1"/>
  <c r="AB65" i="1"/>
  <c r="AC65" i="1"/>
  <c r="AD65" i="1"/>
  <c r="AE65" i="1"/>
  <c r="AF65" i="1"/>
  <c r="A66" i="1"/>
  <c r="C66" i="1"/>
  <c r="U66" i="1"/>
  <c r="U105" i="1" s="1"/>
  <c r="V66" i="1"/>
  <c r="V105" i="1" s="1"/>
  <c r="AB66" i="1"/>
  <c r="AC66" i="1"/>
  <c r="AD66" i="1"/>
  <c r="AE66" i="1"/>
  <c r="AF66" i="1"/>
  <c r="A67" i="1"/>
  <c r="C67" i="1"/>
  <c r="U67" i="1"/>
  <c r="U106" i="1" s="1"/>
  <c r="V67" i="1"/>
  <c r="V106" i="1" s="1"/>
  <c r="AB67" i="1"/>
  <c r="AC67" i="1"/>
  <c r="AD67" i="1"/>
  <c r="AE67" i="1"/>
  <c r="AF67" i="1"/>
  <c r="A68" i="1"/>
  <c r="C68" i="1"/>
  <c r="U68" i="1"/>
  <c r="U107" i="1" s="1"/>
  <c r="V68" i="1"/>
  <c r="V107" i="1" s="1"/>
  <c r="AB68" i="1"/>
  <c r="AC68" i="1"/>
  <c r="AD68" i="1"/>
  <c r="AE68" i="1"/>
  <c r="AF68" i="1"/>
  <c r="A69" i="1"/>
  <c r="C69" i="1"/>
  <c r="U69" i="1"/>
  <c r="U108" i="1" s="1"/>
  <c r="V69" i="1"/>
  <c r="V108" i="1" s="1"/>
  <c r="AB69" i="1"/>
  <c r="AC69" i="1"/>
  <c r="AD69" i="1"/>
  <c r="AE69" i="1"/>
  <c r="AF69" i="1"/>
  <c r="A70" i="1"/>
  <c r="C70" i="1"/>
  <c r="U70" i="1"/>
  <c r="U109" i="1" s="1"/>
  <c r="V70" i="1"/>
  <c r="V109" i="1" s="1"/>
  <c r="AB70" i="1"/>
  <c r="AC70" i="1"/>
  <c r="AD70" i="1"/>
  <c r="AE70" i="1"/>
  <c r="AF70" i="1"/>
  <c r="A71" i="1"/>
  <c r="C71" i="1"/>
  <c r="U71" i="1"/>
  <c r="U110" i="1" s="1"/>
  <c r="V71" i="1"/>
  <c r="V110" i="1" s="1"/>
  <c r="AA71" i="1"/>
  <c r="AB71" i="1"/>
  <c r="AC71" i="1"/>
  <c r="AD71" i="1"/>
  <c r="AE71" i="1"/>
  <c r="AF71" i="1"/>
  <c r="AQ71" i="1"/>
  <c r="AW71" i="1"/>
  <c r="A72" i="1"/>
  <c r="C72" i="1"/>
  <c r="U72" i="1"/>
  <c r="U111" i="1" s="1"/>
  <c r="V72" i="1"/>
  <c r="V111" i="1" s="1"/>
  <c r="AB72" i="1"/>
  <c r="AC72" i="1"/>
  <c r="AD72" i="1"/>
  <c r="AE72" i="1"/>
  <c r="AF72" i="1"/>
  <c r="X73" i="1"/>
  <c r="Y73" i="1"/>
  <c r="Z73" i="1"/>
  <c r="AA73" i="1"/>
  <c r="AB73" i="1"/>
  <c r="AC73" i="1"/>
  <c r="AD73" i="1"/>
  <c r="AE73" i="1"/>
  <c r="AF73" i="1"/>
  <c r="AQ73" i="1"/>
  <c r="X74" i="1"/>
  <c r="Y74" i="1"/>
  <c r="Z74" i="1"/>
  <c r="AA74" i="1"/>
  <c r="AB74" i="1"/>
  <c r="AC74" i="1"/>
  <c r="AD74" i="1"/>
  <c r="AE74" i="1"/>
  <c r="AF74" i="1"/>
  <c r="AQ74" i="1"/>
  <c r="AR74" i="1"/>
  <c r="AS74" i="1"/>
  <c r="AT74" i="1"/>
  <c r="AU74" i="1"/>
  <c r="AV74" i="1"/>
  <c r="AW74" i="1"/>
  <c r="AX74" i="1"/>
  <c r="AY74" i="1"/>
  <c r="AZ74" i="1"/>
  <c r="BA74" i="1"/>
  <c r="BB74" i="1"/>
  <c r="X75" i="1"/>
  <c r="Y75" i="1"/>
  <c r="Z75" i="1"/>
  <c r="AA75" i="1"/>
  <c r="AB75" i="1"/>
  <c r="AC75" i="1"/>
  <c r="AD75" i="1"/>
  <c r="AE75" i="1"/>
  <c r="AF75" i="1"/>
  <c r="AQ75" i="1"/>
  <c r="AR75" i="1"/>
  <c r="AS75" i="1"/>
  <c r="AT75" i="1"/>
  <c r="AU75" i="1"/>
  <c r="AV75" i="1"/>
  <c r="AW75" i="1"/>
  <c r="AX75" i="1"/>
  <c r="AY75" i="1"/>
  <c r="AZ75" i="1"/>
  <c r="BA75" i="1"/>
  <c r="BB75" i="1"/>
  <c r="AX4" i="1"/>
  <c r="AW4" i="1"/>
  <c r="AV4" i="1"/>
  <c r="AU4" i="1"/>
  <c r="AT4" i="1"/>
  <c r="AS4" i="1"/>
  <c r="AR4" i="1"/>
  <c r="AN7" i="1"/>
  <c r="AM7" i="1"/>
  <c r="I3" i="7"/>
  <c r="I2" i="7"/>
  <c r="BB36" i="1"/>
  <c r="BA36" i="1"/>
  <c r="AZ36" i="1"/>
  <c r="AY36" i="1"/>
  <c r="AX36" i="1"/>
  <c r="AW36" i="1"/>
  <c r="AV36" i="1"/>
  <c r="AU36" i="1"/>
  <c r="AT36" i="1"/>
  <c r="AS36" i="1"/>
  <c r="AR36" i="1"/>
  <c r="AQ36" i="1"/>
  <c r="BB35" i="1"/>
  <c r="BA35" i="1"/>
  <c r="AZ35" i="1"/>
  <c r="AY35" i="1"/>
  <c r="AX35" i="1"/>
  <c r="AW35" i="1"/>
  <c r="AV35" i="1"/>
  <c r="AU35" i="1"/>
  <c r="AT35" i="1"/>
  <c r="AS35" i="1"/>
  <c r="AR35" i="1"/>
  <c r="AQ35" i="1"/>
  <c r="AQ34" i="1"/>
  <c r="AW32" i="1"/>
  <c r="AQ32" i="1"/>
  <c r="AV17" i="1"/>
  <c r="AV16" i="1"/>
  <c r="AR17" i="1"/>
  <c r="AR16" i="1"/>
  <c r="AN17" i="1"/>
  <c r="AN16" i="1"/>
  <c r="BB6" i="1"/>
  <c r="BA6" i="1"/>
  <c r="AZ6" i="1"/>
  <c r="AY6" i="1"/>
  <c r="AX6" i="1"/>
  <c r="AW6" i="1"/>
  <c r="AV6" i="1"/>
  <c r="AU6" i="1"/>
  <c r="AT6" i="1"/>
  <c r="AS6" i="1"/>
  <c r="AR6" i="1"/>
  <c r="AQ6" i="1"/>
  <c r="AP6" i="1"/>
  <c r="AO6" i="1"/>
  <c r="BB5" i="1"/>
  <c r="BA5" i="1"/>
  <c r="AZ5" i="1"/>
  <c r="AY5" i="1"/>
  <c r="AX5" i="1"/>
  <c r="AW5" i="1"/>
  <c r="AV5" i="1"/>
  <c r="AU5" i="1"/>
  <c r="AT5" i="1"/>
  <c r="AS5" i="1"/>
  <c r="AR5" i="1"/>
  <c r="AQ5" i="1"/>
  <c r="AP5" i="1"/>
  <c r="AO5" i="1"/>
  <c r="AS13" i="1"/>
  <c r="AM13" i="1"/>
  <c r="AM11" i="1"/>
  <c r="AM8" i="1"/>
  <c r="AR111" i="1" l="1"/>
  <c r="AX112" i="1"/>
  <c r="BB111" i="1"/>
  <c r="AQ85" i="1"/>
  <c r="BB82" i="1"/>
  <c r="AZ111" i="1"/>
  <c r="BA33" i="1"/>
  <c r="AZ33" i="1"/>
  <c r="BB72" i="1"/>
  <c r="BA111" i="1"/>
  <c r="AW34" i="1"/>
  <c r="BA72" i="1"/>
  <c r="AQ72" i="1"/>
  <c r="AS33" i="1"/>
  <c r="AQ111" i="1"/>
  <c r="AS72" i="1"/>
  <c r="AT111" i="1"/>
  <c r="AZ72" i="1"/>
  <c r="BB33" i="1"/>
  <c r="AT33" i="1"/>
  <c r="AR33" i="1"/>
  <c r="AR72" i="1"/>
  <c r="AS111" i="1"/>
  <c r="AQ33" i="1"/>
  <c r="AT72" i="1"/>
  <c r="AZ112" i="1"/>
  <c r="BA73" i="1"/>
  <c r="AW73" i="1"/>
  <c r="BA34" i="1"/>
  <c r="AV112" i="1"/>
  <c r="L1" i="7"/>
  <c r="AZ43" i="1"/>
  <c r="AA66" i="1"/>
  <c r="AA62" i="1"/>
  <c r="AA70" i="1"/>
  <c r="AZ4" i="1"/>
  <c r="AA107" i="1"/>
  <c r="AA103" i="1"/>
  <c r="AA72" i="1"/>
  <c r="BA82" i="1"/>
  <c r="BA4" i="1"/>
  <c r="AV73" i="1"/>
  <c r="AY112" i="1"/>
  <c r="AV34" i="1"/>
  <c r="AZ34" i="1"/>
  <c r="BB73" i="1"/>
  <c r="AX73" i="1"/>
  <c r="BA43" i="1"/>
  <c r="BA112" i="1"/>
  <c r="AW112" i="1"/>
  <c r="AZ73" i="1"/>
  <c r="AX34" i="1"/>
  <c r="BB34" i="1"/>
  <c r="AY34" i="1"/>
  <c r="BB4" i="1"/>
  <c r="AY73" i="1"/>
  <c r="BB43" i="1"/>
  <c r="BB112" i="1"/>
  <c r="AA104" i="1"/>
  <c r="AQ7" i="1"/>
  <c r="AQ46" i="1"/>
  <c r="AS7" i="1"/>
  <c r="AS46" i="1"/>
  <c r="AT7" i="1"/>
  <c r="AR46" i="1"/>
  <c r="AT85" i="1"/>
  <c r="AR85" i="1"/>
  <c r="AR7" i="1"/>
  <c r="AT46" i="1"/>
  <c r="H33" i="7"/>
  <c r="AA69" i="1"/>
  <c r="AA63" i="1"/>
  <c r="AA100" i="1"/>
  <c r="AA99" i="1"/>
  <c r="AA106" i="1"/>
  <c r="W34" i="1"/>
  <c r="N85" i="1"/>
  <c r="N46" i="1"/>
  <c r="F85" i="1"/>
  <c r="F46" i="1"/>
  <c r="AS85" i="1"/>
  <c r="AZ82" i="1"/>
  <c r="W35" i="1" l="1"/>
  <c r="W112" i="1"/>
  <c r="W73" i="1"/>
  <c r="W36" i="1" l="1"/>
  <c r="W113" i="1"/>
  <c r="W74" i="1"/>
  <c r="W75" i="1" l="1"/>
  <c r="W1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yamazaki.a</author>
  </authors>
  <commentList>
    <comment ref="B5" authorId="0" shapeId="0" xr:uid="{00000000-0006-0000-0200-000001000000}">
      <text>
        <r>
          <rPr>
            <b/>
            <sz val="8"/>
            <color indexed="81"/>
            <rFont val="ＭＳ Ｐゴシック"/>
            <family val="3"/>
            <charset val="128"/>
          </rPr>
          <t>７桁のｶﾌﾞｷｺｰﾄﾞ
(例)　1401234</t>
        </r>
      </text>
    </comment>
    <comment ref="B23" authorId="0" shapeId="0" xr:uid="{00000000-0006-0000-0200-000002000000}">
      <text>
        <r>
          <rPr>
            <b/>
            <sz val="8"/>
            <color indexed="81"/>
            <rFont val="ＭＳ Ｐゴシック"/>
            <family val="3"/>
            <charset val="128"/>
          </rPr>
          <t>"K"又は"J"で始まる７桁の番号
(例）K4175001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山崎  昭浩      </author>
  </authors>
  <commentList>
    <comment ref="T35" authorId="0" shapeId="0" xr:uid="{C29120DA-B049-46D2-9639-60538033E9E6}">
      <text>
        <r>
          <rPr>
            <sz val="9"/>
            <color indexed="10"/>
            <rFont val="MS P ゴシック"/>
            <family val="3"/>
            <charset val="128"/>
          </rPr>
          <t>税率が変更になった場合は
税率ごとに請求書を作成してください。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<sst xmlns="http://schemas.openxmlformats.org/spreadsheetml/2006/main" count="327" uniqueCount="161">
  <si>
    <t>－</t>
    <phoneticPr fontId="4"/>
  </si>
  <si>
    <t>フ　リ　ガ　ナ</t>
    <phoneticPr fontId="4"/>
  </si>
  <si>
    <t>住所・社名・氏名</t>
    <rPh sb="0" eb="2">
      <t>ジュウショ</t>
    </rPh>
    <rPh sb="3" eb="5">
      <t>シャメイ</t>
    </rPh>
    <rPh sb="6" eb="8">
      <t>シメイ</t>
    </rPh>
    <phoneticPr fontId="4"/>
  </si>
  <si>
    <t>〒</t>
    <phoneticPr fontId="4"/>
  </si>
  <si>
    <t>ＴＥＬ</t>
    <phoneticPr fontId="4"/>
  </si>
  <si>
    <t>ＦＡＸ</t>
    <phoneticPr fontId="4"/>
  </si>
  <si>
    <t>（</t>
    <phoneticPr fontId="4"/>
  </si>
  <si>
    <t>）</t>
    <phoneticPr fontId="4"/>
  </si>
  <si>
    <t>工　事　名　称</t>
    <rPh sb="0" eb="1">
      <t>コウ</t>
    </rPh>
    <rPh sb="2" eb="3">
      <t>コト</t>
    </rPh>
    <rPh sb="4" eb="5">
      <t>メイ</t>
    </rPh>
    <rPh sb="6" eb="7">
      <t>ショウ</t>
    </rPh>
    <phoneticPr fontId="4"/>
  </si>
  <si>
    <t>検印</t>
    <rPh sb="0" eb="2">
      <t>ケンイン</t>
    </rPh>
    <phoneticPr fontId="4"/>
  </si>
  <si>
    <t>本　　　支　　　店</t>
    <rPh sb="0" eb="1">
      <t>ホン</t>
    </rPh>
    <rPh sb="4" eb="5">
      <t>シ</t>
    </rPh>
    <rPh sb="8" eb="9">
      <t>テン</t>
    </rPh>
    <phoneticPr fontId="4"/>
  </si>
  <si>
    <t>ＪＶ　（サブ）</t>
    <phoneticPr fontId="4"/>
  </si>
  <si>
    <t>作　　　業　　　所</t>
    <rPh sb="0" eb="1">
      <t>サク</t>
    </rPh>
    <rPh sb="4" eb="5">
      <t>ギョウ</t>
    </rPh>
    <rPh sb="8" eb="9">
      <t>ショ</t>
    </rPh>
    <phoneticPr fontId="4"/>
  </si>
  <si>
    <t>事務担当</t>
    <rPh sb="0" eb="2">
      <t>ジム</t>
    </rPh>
    <rPh sb="2" eb="4">
      <t>タントウ</t>
    </rPh>
    <phoneticPr fontId="4"/>
  </si>
  <si>
    <t>下　記　の　通　り　請　求　致　し　ま　す　。</t>
    <rPh sb="0" eb="1">
      <t>シモ</t>
    </rPh>
    <rPh sb="2" eb="3">
      <t>キ</t>
    </rPh>
    <rPh sb="6" eb="7">
      <t>トオ</t>
    </rPh>
    <rPh sb="10" eb="11">
      <t>ショウ</t>
    </rPh>
    <rPh sb="12" eb="13">
      <t>モトム</t>
    </rPh>
    <rPh sb="14" eb="15">
      <t>イタ</t>
    </rPh>
    <phoneticPr fontId="4"/>
  </si>
  <si>
    <t>計</t>
    <rPh sb="0" eb="1">
      <t>ケイ</t>
    </rPh>
    <phoneticPr fontId="4"/>
  </si>
  <si>
    <t>月/日</t>
    <rPh sb="0" eb="1">
      <t>ツキ</t>
    </rPh>
    <rPh sb="2" eb="3">
      <t>ヒ</t>
    </rPh>
    <phoneticPr fontId="4"/>
  </si>
  <si>
    <t>品　　　　　名</t>
    <rPh sb="0" eb="1">
      <t>シナ</t>
    </rPh>
    <rPh sb="6" eb="7">
      <t>メイ</t>
    </rPh>
    <phoneticPr fontId="4"/>
  </si>
  <si>
    <t>数　　量</t>
    <rPh sb="0" eb="1">
      <t>スウ</t>
    </rPh>
    <rPh sb="3" eb="4">
      <t>リョウ</t>
    </rPh>
    <phoneticPr fontId="4"/>
  </si>
  <si>
    <t>単位</t>
    <rPh sb="0" eb="2">
      <t>タンイ</t>
    </rPh>
    <phoneticPr fontId="4"/>
  </si>
  <si>
    <t>単価</t>
    <rPh sb="0" eb="2">
      <t>タンカ</t>
    </rPh>
    <phoneticPr fontId="4"/>
  </si>
  <si>
    <t>金　　　　　額</t>
    <rPh sb="0" eb="1">
      <t>キン</t>
    </rPh>
    <rPh sb="6" eb="7">
      <t>ガク</t>
    </rPh>
    <phoneticPr fontId="4"/>
  </si>
  <si>
    <t>摘　要</t>
    <rPh sb="0" eb="1">
      <t>テッ</t>
    </rPh>
    <rPh sb="2" eb="3">
      <t>ヨウ</t>
    </rPh>
    <phoneticPr fontId="4"/>
  </si>
  <si>
    <t>/</t>
    <phoneticPr fontId="4"/>
  </si>
  <si>
    <t>消　　　費　　　税</t>
    <rPh sb="0" eb="1">
      <t>ショウ</t>
    </rPh>
    <rPh sb="4" eb="5">
      <t>ヒ</t>
    </rPh>
    <rPh sb="8" eb="9">
      <t>ゼイ</t>
    </rPh>
    <phoneticPr fontId="4"/>
  </si>
  <si>
    <t>合　　　　　　　　計</t>
    <rPh sb="0" eb="1">
      <t>ゴウ</t>
    </rPh>
    <rPh sb="9" eb="10">
      <t>ケイ</t>
    </rPh>
    <phoneticPr fontId="4"/>
  </si>
  <si>
    <t>振込先</t>
    <rPh sb="0" eb="2">
      <t>フリコミ</t>
    </rPh>
    <rPh sb="2" eb="3">
      <t>サキ</t>
    </rPh>
    <phoneticPr fontId="4"/>
  </si>
  <si>
    <t>銀行コード</t>
    <rPh sb="0" eb="2">
      <t>ギンコウ</t>
    </rPh>
    <phoneticPr fontId="4"/>
  </si>
  <si>
    <t>支店コード</t>
    <rPh sb="0" eb="2">
      <t>シテン</t>
    </rPh>
    <phoneticPr fontId="4"/>
  </si>
  <si>
    <t>種別・番号</t>
    <rPh sb="0" eb="2">
      <t>シュベツ</t>
    </rPh>
    <rPh sb="3" eb="5">
      <t>バンゴウ</t>
    </rPh>
    <phoneticPr fontId="4"/>
  </si>
  <si>
    <t>口座名義　　　　　　　　　　（カタカナ）</t>
    <rPh sb="0" eb="2">
      <t>コウザ</t>
    </rPh>
    <rPh sb="2" eb="4">
      <t>メイギ</t>
    </rPh>
    <phoneticPr fontId="4"/>
  </si>
  <si>
    <t>住所</t>
    <rPh sb="0" eb="2">
      <t>ジュウショ</t>
    </rPh>
    <phoneticPr fontId="4"/>
  </si>
  <si>
    <t>基本項目入力</t>
    <rPh sb="0" eb="2">
      <t>キホン</t>
    </rPh>
    <rPh sb="2" eb="4">
      <t>コウモク</t>
    </rPh>
    <rPh sb="4" eb="6">
      <t>ニュウリョク</t>
    </rPh>
    <phoneticPr fontId="4"/>
  </si>
  <si>
    <t>会社名</t>
    <rPh sb="0" eb="3">
      <t>カイシャメイ</t>
    </rPh>
    <phoneticPr fontId="4"/>
  </si>
  <si>
    <t>代表者氏名</t>
    <rPh sb="0" eb="3">
      <t>ダイヒョウシャ</t>
    </rPh>
    <rPh sb="3" eb="5">
      <t>シメイ</t>
    </rPh>
    <phoneticPr fontId="4"/>
  </si>
  <si>
    <t>電話番号</t>
    <rPh sb="0" eb="2">
      <t>デンワ</t>
    </rPh>
    <rPh sb="2" eb="4">
      <t>バンゴウ</t>
    </rPh>
    <phoneticPr fontId="4"/>
  </si>
  <si>
    <t>FAX番号</t>
    <rPh sb="3" eb="5">
      <t>バンゴウ</t>
    </rPh>
    <phoneticPr fontId="4"/>
  </si>
  <si>
    <t>郵便番号</t>
    <rPh sb="0" eb="4">
      <t>ユウビンバンゴウ</t>
    </rPh>
    <phoneticPr fontId="4"/>
  </si>
  <si>
    <t>代表者役職名</t>
    <rPh sb="0" eb="3">
      <t>ダイヒョウシャ</t>
    </rPh>
    <rPh sb="3" eb="6">
      <t>ヤクショクメイ</t>
    </rPh>
    <phoneticPr fontId="4"/>
  </si>
  <si>
    <t>－</t>
    <phoneticPr fontId="4"/>
  </si>
  <si>
    <t>㊞</t>
    <phoneticPr fontId="4"/>
  </si>
  <si>
    <t>支店名</t>
    <rPh sb="0" eb="2">
      <t>シテン</t>
    </rPh>
    <rPh sb="2" eb="3">
      <t>メイ</t>
    </rPh>
    <phoneticPr fontId="4"/>
  </si>
  <si>
    <t>預金種別</t>
    <rPh sb="0" eb="2">
      <t>ヨキン</t>
    </rPh>
    <rPh sb="2" eb="4">
      <t>シュベツ</t>
    </rPh>
    <phoneticPr fontId="4"/>
  </si>
  <si>
    <t>口座番号</t>
    <rPh sb="0" eb="2">
      <t>コウザ</t>
    </rPh>
    <rPh sb="2" eb="4">
      <t>バンゴウ</t>
    </rPh>
    <phoneticPr fontId="4"/>
  </si>
  <si>
    <t>口座名義(カタカナ)</t>
    <rPh sb="0" eb="2">
      <t>コウザ</t>
    </rPh>
    <rPh sb="2" eb="4">
      <t>メイギ</t>
    </rPh>
    <phoneticPr fontId="4"/>
  </si>
  <si>
    <t>カブキコード</t>
    <phoneticPr fontId="4"/>
  </si>
  <si>
    <t>-</t>
    <phoneticPr fontId="4"/>
  </si>
  <si>
    <t>フリガナ</t>
    <phoneticPr fontId="4"/>
  </si>
  <si>
    <t>-</t>
    <phoneticPr fontId="4"/>
  </si>
  <si>
    <t>-</t>
    <phoneticPr fontId="4"/>
  </si>
  <si>
    <t>-</t>
    <phoneticPr fontId="4"/>
  </si>
  <si>
    <t>フ　リ　ガ　ナ</t>
    <phoneticPr fontId="4"/>
  </si>
  <si>
    <t>〒</t>
    <phoneticPr fontId="4"/>
  </si>
  <si>
    <t>㊞</t>
    <phoneticPr fontId="4"/>
  </si>
  <si>
    <t>ＴＥＬ</t>
    <phoneticPr fontId="4"/>
  </si>
  <si>
    <t>ＦＡＸ</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</si>
  <si>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</si>
  <si>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</si>
  <si>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</si>
  <si>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</si>
  <si>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</si>
  <si>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</si>
  <si>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</si>
  <si>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</si>
  <si>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</si>
  <si>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</si>
  <si>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請　　求　　書　（　現　場　控　）　</t>
    <rPh sb="1" eb="2">
      <t>ショウ</t>
    </rPh>
    <rPh sb="4" eb="5">
      <t>モトム</t>
    </rPh>
    <rPh sb="7" eb="8">
      <t>ショ</t>
    </rPh>
    <rPh sb="11" eb="12">
      <t>ウツツ</t>
    </rPh>
    <rPh sb="13" eb="14">
      <t>バ</t>
    </rPh>
    <rPh sb="15" eb="16">
      <t>ヒカ</t>
    </rPh>
    <phoneticPr fontId="4"/>
  </si>
  <si>
    <t>この請求書は３枚印刷になっております。</t>
    <rPh sb="2" eb="5">
      <t>セイキュウショ</t>
    </rPh>
    <rPh sb="7" eb="8">
      <t>マイ</t>
    </rPh>
    <rPh sb="8" eb="10">
      <t>インサツ</t>
    </rPh>
    <phoneticPr fontId="4"/>
  </si>
  <si>
    <t>尚、上記のいずれかが記入漏れの場合の請求書は、受け付けられませんので、注意してください。</t>
    <rPh sb="0" eb="1">
      <t>ナオ</t>
    </rPh>
    <rPh sb="2" eb="4">
      <t>ジョウキ</t>
    </rPh>
    <rPh sb="10" eb="12">
      <t>キニュウ</t>
    </rPh>
    <rPh sb="12" eb="13">
      <t>モ</t>
    </rPh>
    <rPh sb="15" eb="17">
      <t>バアイ</t>
    </rPh>
    <rPh sb="18" eb="21">
      <t>セイキュウショ</t>
    </rPh>
    <rPh sb="23" eb="24">
      <t>ウ</t>
    </rPh>
    <rPh sb="25" eb="26">
      <t>ツ</t>
    </rPh>
    <rPh sb="35" eb="37">
      <t>チュウイ</t>
    </rPh>
    <phoneticPr fontId="4"/>
  </si>
  <si>
    <t>１</t>
    <phoneticPr fontId="4"/>
  </si>
  <si>
    <r>
      <t>”</t>
    </r>
    <r>
      <rPr>
        <b/>
        <sz val="12"/>
        <rFont val="ＭＳ ゴシック"/>
        <family val="3"/>
        <charset val="128"/>
      </rPr>
      <t>基本項目</t>
    </r>
    <r>
      <rPr>
        <sz val="12"/>
        <rFont val="ＭＳ ゴシック"/>
        <family val="3"/>
        <charset val="128"/>
      </rPr>
      <t>”シートの白抜き欄を全て入力してください。</t>
    </r>
    <rPh sb="1" eb="3">
      <t>キホン</t>
    </rPh>
    <rPh sb="3" eb="5">
      <t>コウモク</t>
    </rPh>
    <rPh sb="10" eb="12">
      <t>シロヌ</t>
    </rPh>
    <rPh sb="13" eb="14">
      <t>ラン</t>
    </rPh>
    <rPh sb="15" eb="16">
      <t>スベ</t>
    </rPh>
    <rPh sb="17" eb="19">
      <t>ニュウリョク</t>
    </rPh>
    <phoneticPr fontId="4"/>
  </si>
  <si>
    <t>２</t>
    <phoneticPr fontId="4"/>
  </si>
  <si>
    <t>３</t>
    <phoneticPr fontId="4"/>
  </si>
  <si>
    <t>※ゴム印を使用する場合は未入力</t>
    <rPh sb="3" eb="4">
      <t>イン</t>
    </rPh>
    <rPh sb="5" eb="7">
      <t>シヨウ</t>
    </rPh>
    <rPh sb="9" eb="11">
      <t>バアイ</t>
    </rPh>
    <rPh sb="12" eb="15">
      <t>ミニュウリョク</t>
    </rPh>
    <phoneticPr fontId="4"/>
  </si>
  <si>
    <t>請 求 内 訳 継 続 用 紙</t>
    <rPh sb="0" eb="1">
      <t>ショウ</t>
    </rPh>
    <rPh sb="2" eb="3">
      <t>モトム</t>
    </rPh>
    <rPh sb="4" eb="5">
      <t>ナイ</t>
    </rPh>
    <rPh sb="6" eb="7">
      <t>ヤク</t>
    </rPh>
    <rPh sb="8" eb="9">
      <t>ツギ</t>
    </rPh>
    <rPh sb="10" eb="11">
      <t>ゾク</t>
    </rPh>
    <rPh sb="12" eb="13">
      <t>ヨウ</t>
    </rPh>
    <rPh sb="14" eb="15">
      <t>カミ</t>
    </rPh>
    <phoneticPr fontId="21"/>
  </si>
  <si>
    <t>月</t>
    <rPh sb="0" eb="1">
      <t>ツキ</t>
    </rPh>
    <phoneticPr fontId="4"/>
  </si>
  <si>
    <t>日</t>
    <rPh sb="0" eb="1">
      <t>ヒ</t>
    </rPh>
    <phoneticPr fontId="4"/>
  </si>
  <si>
    <t>品　　　　　名</t>
    <phoneticPr fontId="21"/>
  </si>
  <si>
    <t>/</t>
    <phoneticPr fontId="4"/>
  </si>
  <si>
    <t>枚中のＰ</t>
    <rPh sb="0" eb="1">
      <t>マイ</t>
    </rPh>
    <rPh sb="1" eb="2">
      <t>チュウ</t>
    </rPh>
    <phoneticPr fontId="21"/>
  </si>
  <si>
    <t>／</t>
    <phoneticPr fontId="4"/>
  </si>
  <si>
    <t>　請　　求　　書　（ 本 支 店 用 ）　</t>
    <rPh sb="1" eb="2">
      <t>ショウ</t>
    </rPh>
    <rPh sb="4" eb="5">
      <t>モトム</t>
    </rPh>
    <rPh sb="7" eb="8">
      <t>ショ</t>
    </rPh>
    <rPh sb="11" eb="12">
      <t>ホン</t>
    </rPh>
    <rPh sb="13" eb="14">
      <t>ササ</t>
    </rPh>
    <rPh sb="15" eb="16">
      <t>テン</t>
    </rPh>
    <rPh sb="17" eb="18">
      <t>ヨウ</t>
    </rPh>
    <phoneticPr fontId="4"/>
  </si>
  <si>
    <t>内訳が不足する場合、別紙”継続”用紙を使用してください。</t>
    <rPh sb="0" eb="2">
      <t>ウチワケ</t>
    </rPh>
    <rPh sb="3" eb="5">
      <t>フソク</t>
    </rPh>
    <rPh sb="7" eb="9">
      <t>バアイ</t>
    </rPh>
    <rPh sb="10" eb="12">
      <t>ベッシ</t>
    </rPh>
    <rPh sb="13" eb="15">
      <t>ケイゾク</t>
    </rPh>
    <rPh sb="16" eb="18">
      <t>ヨウシ</t>
    </rPh>
    <rPh sb="19" eb="21">
      <t>シヨウ</t>
    </rPh>
    <phoneticPr fontId="4"/>
  </si>
  <si>
    <t>４</t>
  </si>
  <si>
    <t>注意事項</t>
    <rPh sb="0" eb="1">
      <t>チュウ</t>
    </rPh>
    <rPh sb="1" eb="2">
      <t>イ</t>
    </rPh>
    <rPh sb="2" eb="3">
      <t>コト</t>
    </rPh>
    <rPh sb="3" eb="4">
      <t>コウ</t>
    </rPh>
    <phoneticPr fontId="4"/>
  </si>
  <si>
    <t>記載例　①</t>
    <rPh sb="0" eb="2">
      <t>キサイ</t>
    </rPh>
    <rPh sb="2" eb="3">
      <t>レイ</t>
    </rPh>
    <phoneticPr fontId="4"/>
  </si>
  <si>
    <t>請求明細が1ページで収まるときは、全て記載してください。</t>
    <rPh sb="0" eb="2">
      <t>セイキュウ</t>
    </rPh>
    <rPh sb="2" eb="4">
      <t>メイサイ</t>
    </rPh>
    <rPh sb="10" eb="11">
      <t>オサ</t>
    </rPh>
    <rPh sb="17" eb="18">
      <t>スベ</t>
    </rPh>
    <rPh sb="19" eb="21">
      <t>キサイ</t>
    </rPh>
    <phoneticPr fontId="4"/>
  </si>
  <si>
    <t>小計</t>
    <rPh sb="0" eb="1">
      <t>ショウ</t>
    </rPh>
    <rPh sb="1" eb="2">
      <t>ケイ</t>
    </rPh>
    <phoneticPr fontId="21"/>
  </si>
  <si>
    <t>請求明細が1ページで収まらないときは、継続用紙を使用してください。</t>
    <rPh sb="0" eb="2">
      <t>セイキュウ</t>
    </rPh>
    <rPh sb="2" eb="4">
      <t>メイサイ</t>
    </rPh>
    <rPh sb="10" eb="11">
      <t>オサ</t>
    </rPh>
    <rPh sb="19" eb="21">
      <t>ケイゾク</t>
    </rPh>
    <rPh sb="21" eb="23">
      <t>ヨウシ</t>
    </rPh>
    <rPh sb="24" eb="26">
      <t>シヨウ</t>
    </rPh>
    <phoneticPr fontId="4"/>
  </si>
  <si>
    <t>記載例　②</t>
    <rPh sb="0" eb="2">
      <t>キサイ</t>
    </rPh>
    <rPh sb="2" eb="3">
      <t>レイ</t>
    </rPh>
    <phoneticPr fontId="4"/>
  </si>
  <si>
    <t>カブキコード</t>
    <phoneticPr fontId="21"/>
  </si>
  <si>
    <t>－</t>
    <phoneticPr fontId="21"/>
  </si>
  <si>
    <t>５</t>
  </si>
  <si>
    <t>記載例を参考に入力してください。</t>
    <rPh sb="0" eb="2">
      <t>キサイ</t>
    </rPh>
    <rPh sb="2" eb="3">
      <t>レイ</t>
    </rPh>
    <rPh sb="4" eb="6">
      <t>サンコウ</t>
    </rPh>
    <rPh sb="7" eb="9">
      <t>ニュウリョク</t>
    </rPh>
    <phoneticPr fontId="4"/>
  </si>
  <si>
    <t>４桁の銀行コードを入力</t>
    <rPh sb="1" eb="2">
      <t>ケタ</t>
    </rPh>
    <rPh sb="3" eb="5">
      <t>ギンコウ</t>
    </rPh>
    <rPh sb="9" eb="11">
      <t>ニュウリョク</t>
    </rPh>
    <phoneticPr fontId="4"/>
  </si>
  <si>
    <t>３桁の支店コードを入力</t>
    <rPh sb="1" eb="2">
      <t>ケタ</t>
    </rPh>
    <rPh sb="3" eb="5">
      <t>シテン</t>
    </rPh>
    <rPh sb="9" eb="11">
      <t>ニュウリョク</t>
    </rPh>
    <phoneticPr fontId="4"/>
  </si>
  <si>
    <t>７桁の口座番号を入力</t>
    <rPh sb="1" eb="2">
      <t>ケタ</t>
    </rPh>
    <rPh sb="3" eb="5">
      <t>コウザ</t>
    </rPh>
    <rPh sb="5" eb="7">
      <t>バンゴウ</t>
    </rPh>
    <rPh sb="8" eb="10">
      <t>ニュウリョク</t>
    </rPh>
    <phoneticPr fontId="4"/>
  </si>
  <si>
    <t>（</t>
    <phoneticPr fontId="4"/>
  </si>
  <si>
    <t>）</t>
    <phoneticPr fontId="4"/>
  </si>
  <si>
    <t>工事番号</t>
    <rPh sb="0" eb="2">
      <t>コウジ</t>
    </rPh>
    <rPh sb="2" eb="4">
      <t>バンゴウ</t>
    </rPh>
    <phoneticPr fontId="4"/>
  </si>
  <si>
    <t>工事名称</t>
    <rPh sb="0" eb="2">
      <t>コウジ</t>
    </rPh>
    <rPh sb="2" eb="4">
      <t>メイショウ</t>
    </rPh>
    <phoneticPr fontId="4"/>
  </si>
  <si>
    <t>　　及び工事名称は現場担当者に確認すること</t>
    <phoneticPr fontId="4"/>
  </si>
  <si>
    <t>－</t>
    <phoneticPr fontId="4"/>
  </si>
  <si>
    <t>%</t>
    <phoneticPr fontId="4"/>
  </si>
  <si>
    <t>６</t>
  </si>
  <si>
    <t>株木建設株式会社</t>
    <rPh sb="0" eb="1">
      <t>カブ</t>
    </rPh>
    <rPh sb="1" eb="2">
      <t>キ</t>
    </rPh>
    <rPh sb="2" eb="4">
      <t>ケンセツ</t>
    </rPh>
    <rPh sb="4" eb="8">
      <t>カブシキガイシャ</t>
    </rPh>
    <phoneticPr fontId="4"/>
  </si>
  <si>
    <t>御中</t>
    <phoneticPr fontId="4"/>
  </si>
  <si>
    <t>提出先・本支店</t>
    <rPh sb="0" eb="2">
      <t>テイシュツ</t>
    </rPh>
    <rPh sb="2" eb="3">
      <t>サキ</t>
    </rPh>
    <rPh sb="4" eb="7">
      <t>ホンシテン</t>
    </rPh>
    <phoneticPr fontId="4"/>
  </si>
  <si>
    <t>札幌支店</t>
    <rPh sb="0" eb="2">
      <t>サッポロ</t>
    </rPh>
    <rPh sb="2" eb="4">
      <t>シテン</t>
    </rPh>
    <phoneticPr fontId="4"/>
  </si>
  <si>
    <t>茨城本店</t>
    <rPh sb="0" eb="2">
      <t>イバラキ</t>
    </rPh>
    <rPh sb="2" eb="4">
      <t>ホンテン</t>
    </rPh>
    <phoneticPr fontId="4"/>
  </si>
  <si>
    <t>東京本店</t>
    <rPh sb="0" eb="2">
      <t>トウキョウ</t>
    </rPh>
    <rPh sb="2" eb="4">
      <t>ホンテン</t>
    </rPh>
    <phoneticPr fontId="4"/>
  </si>
  <si>
    <t>名古屋支店</t>
    <rPh sb="0" eb="3">
      <t>ナゴヤ</t>
    </rPh>
    <rPh sb="3" eb="5">
      <t>シテン</t>
    </rPh>
    <phoneticPr fontId="4"/>
  </si>
  <si>
    <t>大阪支店</t>
    <rPh sb="0" eb="2">
      <t>オオサカ</t>
    </rPh>
    <rPh sb="2" eb="4">
      <t>シテン</t>
    </rPh>
    <phoneticPr fontId="4"/>
  </si>
  <si>
    <t>九州支店</t>
    <rPh sb="0" eb="2">
      <t>キュウシュウ</t>
    </rPh>
    <rPh sb="2" eb="4">
      <t>シテン</t>
    </rPh>
    <phoneticPr fontId="4"/>
  </si>
  <si>
    <t>※提出先作業所の本支店をプルダウンメニューから選択すること</t>
    <rPh sb="1" eb="3">
      <t>テイシュツ</t>
    </rPh>
    <rPh sb="3" eb="4">
      <t>サキ</t>
    </rPh>
    <rPh sb="4" eb="6">
      <t>サギョウ</t>
    </rPh>
    <rPh sb="6" eb="7">
      <t>ショ</t>
    </rPh>
    <rPh sb="8" eb="11">
      <t>ホンシテン</t>
    </rPh>
    <rPh sb="23" eb="25">
      <t>センタク</t>
    </rPh>
    <phoneticPr fontId="4"/>
  </si>
  <si>
    <t>本社</t>
    <rPh sb="0" eb="2">
      <t>ホンシャ</t>
    </rPh>
    <phoneticPr fontId="4"/>
  </si>
  <si>
    <t>※必ず入力！！</t>
    <phoneticPr fontId="4"/>
  </si>
  <si>
    <t>不明の場合、現場担当者に確認</t>
    <rPh sb="0" eb="2">
      <t>フメイ</t>
    </rPh>
    <rPh sb="3" eb="5">
      <t>バアイ</t>
    </rPh>
    <phoneticPr fontId="4"/>
  </si>
  <si>
    <t>株木建設株式会社</t>
    <rPh sb="0" eb="1">
      <t>カブ</t>
    </rPh>
    <rPh sb="1" eb="2">
      <t>キ</t>
    </rPh>
    <rPh sb="2" eb="4">
      <t>ケンセツ</t>
    </rPh>
    <rPh sb="4" eb="8">
      <t>カブシキガイシャ</t>
    </rPh>
    <phoneticPr fontId="4"/>
  </si>
  <si>
    <t>　請　　求　　書　（　請 求 元 控　）　</t>
  </si>
  <si>
    <t>　弊社との取引に際し、「株木建設株式会社工事下請契約約款」ならびに「個別工事契約約款第７条に基づく災害防止協力会会則(抜粋）」を</t>
    <rPh sb="1" eb="3">
      <t>ヘイシャ</t>
    </rPh>
    <rPh sb="5" eb="7">
      <t>トリヒキ</t>
    </rPh>
    <rPh sb="8" eb="9">
      <t>サイ</t>
    </rPh>
    <rPh sb="12" eb="13">
      <t>カブ</t>
    </rPh>
    <rPh sb="13" eb="14">
      <t>キ</t>
    </rPh>
    <rPh sb="14" eb="16">
      <t>ケンセツ</t>
    </rPh>
    <rPh sb="16" eb="20">
      <t>カブシキガイシャ</t>
    </rPh>
    <rPh sb="20" eb="22">
      <t>コウジ</t>
    </rPh>
    <rPh sb="22" eb="24">
      <t>シタウ</t>
    </rPh>
    <rPh sb="24" eb="26">
      <t>ケイヤク</t>
    </rPh>
    <rPh sb="26" eb="28">
      <t>ヤッカン</t>
    </rPh>
    <rPh sb="34" eb="36">
      <t>コベツ</t>
    </rPh>
    <rPh sb="36" eb="38">
      <t>コウジ</t>
    </rPh>
    <rPh sb="38" eb="40">
      <t>ケイヤク</t>
    </rPh>
    <rPh sb="40" eb="42">
      <t>ヤッカン</t>
    </rPh>
    <rPh sb="42" eb="43">
      <t>ダイ</t>
    </rPh>
    <rPh sb="44" eb="45">
      <t>ジョウ</t>
    </rPh>
    <rPh sb="46" eb="47">
      <t>モト</t>
    </rPh>
    <rPh sb="49" eb="51">
      <t>サイガイ</t>
    </rPh>
    <rPh sb="51" eb="53">
      <t>ボウシ</t>
    </rPh>
    <rPh sb="53" eb="56">
      <t>キョウリョクカイ</t>
    </rPh>
    <rPh sb="56" eb="58">
      <t>カイソク</t>
    </rPh>
    <rPh sb="59" eb="61">
      <t>バッスイ</t>
    </rPh>
    <phoneticPr fontId="4"/>
  </si>
  <si>
    <t>ご熟読・ご理解の上、請求関連書類の提出をお願いいたします。</t>
    <rPh sb="10" eb="12">
      <t>セイキュウ</t>
    </rPh>
    <rPh sb="12" eb="14">
      <t>カンレン</t>
    </rPh>
    <rPh sb="14" eb="16">
      <t>ショルイ</t>
    </rPh>
    <rPh sb="17" eb="19">
      <t>テイシュツ</t>
    </rPh>
    <rPh sb="21" eb="22">
      <t>ネガ</t>
    </rPh>
    <phoneticPr fontId="4"/>
  </si>
  <si>
    <t>請求元において、コンピュータ等の明細書が発行される場合は、そちらを添付していただいても結構です。</t>
    <rPh sb="0" eb="2">
      <t>セイキュウ</t>
    </rPh>
    <rPh sb="2" eb="3">
      <t>モト</t>
    </rPh>
    <rPh sb="14" eb="15">
      <t>トウ</t>
    </rPh>
    <rPh sb="16" eb="19">
      <t>メイサイショ</t>
    </rPh>
    <rPh sb="20" eb="22">
      <t>ハッコウ</t>
    </rPh>
    <rPh sb="25" eb="27">
      <t>バアイ</t>
    </rPh>
    <rPh sb="33" eb="35">
      <t>テンプ</t>
    </rPh>
    <rPh sb="43" eb="45">
      <t>ケッコウ</t>
    </rPh>
    <phoneticPr fontId="4"/>
  </si>
  <si>
    <t>本取引に関し株木建設株式会社契約約款等を理解・承諾し、請求行為を行っています。</t>
    <rPh sb="0" eb="1">
      <t>ホン</t>
    </rPh>
    <rPh sb="1" eb="3">
      <t>トリヒキ</t>
    </rPh>
    <rPh sb="4" eb="5">
      <t>カン</t>
    </rPh>
    <rPh sb="6" eb="7">
      <t>カブ</t>
    </rPh>
    <rPh sb="7" eb="8">
      <t>キ</t>
    </rPh>
    <rPh sb="8" eb="10">
      <t>ケンセツ</t>
    </rPh>
    <rPh sb="10" eb="14">
      <t>カブシキガイシャ</t>
    </rPh>
    <rPh sb="14" eb="16">
      <t>ケイヤク</t>
    </rPh>
    <rPh sb="16" eb="18">
      <t>ヤッカン</t>
    </rPh>
    <rPh sb="18" eb="19">
      <t>トウ</t>
    </rPh>
    <rPh sb="20" eb="22">
      <t>リカイ</t>
    </rPh>
    <rPh sb="23" eb="25">
      <t>ショウダク</t>
    </rPh>
    <rPh sb="27" eb="29">
      <t>セイキュウ</t>
    </rPh>
    <rPh sb="29" eb="31">
      <t>コウイ</t>
    </rPh>
    <rPh sb="32" eb="33">
      <t>オコナ</t>
    </rPh>
    <phoneticPr fontId="4"/>
  </si>
  <si>
    <t>本請求に依る債権は、株木建設株式会社の書面による承諾なしに第三者へ譲渡しません。</t>
    <rPh sb="0" eb="1">
      <t>ホン</t>
    </rPh>
    <rPh sb="1" eb="3">
      <t>セイキュウ</t>
    </rPh>
    <rPh sb="4" eb="5">
      <t>ヨ</t>
    </rPh>
    <rPh sb="6" eb="8">
      <t>サイケン</t>
    </rPh>
    <rPh sb="10" eb="18">
      <t>カブキケンセツカブシキガイシャ</t>
    </rPh>
    <rPh sb="19" eb="21">
      <t>ショメン</t>
    </rPh>
    <rPh sb="24" eb="26">
      <t>ショウダク</t>
    </rPh>
    <rPh sb="29" eb="30">
      <t>ダイ</t>
    </rPh>
    <rPh sb="30" eb="32">
      <t>サンシャ</t>
    </rPh>
    <rPh sb="33" eb="35">
      <t>ジョウト</t>
    </rPh>
    <phoneticPr fontId="4"/>
  </si>
  <si>
    <t>事務取扱手数料は、請求元で負担します。</t>
    <rPh sb="9" eb="11">
      <t>セイキュウ</t>
    </rPh>
    <rPh sb="11" eb="12">
      <t>モト</t>
    </rPh>
    <phoneticPr fontId="4"/>
  </si>
  <si>
    <r>
      <t>"請求元控"</t>
    </r>
    <r>
      <rPr>
        <sz val="12"/>
        <rFont val="ＭＳ ゴシック"/>
        <family val="3"/>
        <charset val="128"/>
      </rPr>
      <t>を除いた</t>
    </r>
    <r>
      <rPr>
        <b/>
        <sz val="12"/>
        <rFont val="ＭＳ ゴシック"/>
        <family val="3"/>
        <charset val="128"/>
      </rPr>
      <t>”</t>
    </r>
    <r>
      <rPr>
        <b/>
        <sz val="12"/>
        <color indexed="10"/>
        <rFont val="ＭＳ ゴシック"/>
        <family val="3"/>
        <charset val="128"/>
      </rPr>
      <t>現場控・本支店用</t>
    </r>
    <r>
      <rPr>
        <b/>
        <sz val="12"/>
        <rFont val="ＭＳ ゴシック"/>
        <family val="3"/>
        <charset val="128"/>
      </rPr>
      <t>”に捺印</t>
    </r>
    <r>
      <rPr>
        <sz val="12"/>
        <rFont val="ＭＳ ゴシック"/>
        <family val="3"/>
        <charset val="128"/>
      </rPr>
      <t>の上、担当作業所に提出してください。</t>
    </r>
    <rPh sb="1" eb="3">
      <t>セイキュウ</t>
    </rPh>
    <rPh sb="3" eb="4">
      <t>モト</t>
    </rPh>
    <rPh sb="11" eb="13">
      <t>ゲンバ</t>
    </rPh>
    <rPh sb="13" eb="14">
      <t>ヒカエ</t>
    </rPh>
    <rPh sb="15" eb="18">
      <t>ホンシテン</t>
    </rPh>
    <rPh sb="18" eb="19">
      <t>ヨウ</t>
    </rPh>
    <rPh sb="21" eb="23">
      <t>ナツイン</t>
    </rPh>
    <rPh sb="24" eb="25">
      <t>ウエ</t>
    </rPh>
    <phoneticPr fontId="4"/>
  </si>
  <si>
    <t>個別工事契約約款第７条に基づく災害防止協力会会則（抜粋）</t>
    <rPh sb="22" eb="24">
      <t>カイソク</t>
    </rPh>
    <phoneticPr fontId="38"/>
  </si>
  <si>
    <t>①名称・事務所</t>
  </si>
  <si>
    <t>②目的</t>
  </si>
  <si>
    <t>本会は会社の協力会社と相提携して安全衛生管理活動を推進し、労働災害の防止を図ると共に、発生した業務上災害に対する相互扶助を行うことにより労働者の福祉の向上に寄与することを目的とする。</t>
  </si>
  <si>
    <t>③会員の資格</t>
  </si>
  <si>
    <t>本会の会員は、会社と取引関係にある全ての専門工事業者および資機材納入業者とする。</t>
    <rPh sb="20" eb="22">
      <t>センモン</t>
    </rPh>
    <rPh sb="22" eb="24">
      <t>コウジ</t>
    </rPh>
    <rPh sb="24" eb="26">
      <t>ギョウシャ</t>
    </rPh>
    <phoneticPr fontId="38"/>
  </si>
  <si>
    <t>④災害補償金の支給額および受給者</t>
    <rPh sb="3" eb="5">
      <t>ホショウ</t>
    </rPh>
    <phoneticPr fontId="38"/>
  </si>
  <si>
    <t>災害補償金の基準額は次の通りとし、受給者は会員およびそれぞれの会社に属する従業員とする。</t>
    <rPh sb="2" eb="4">
      <t>ホショウ</t>
    </rPh>
    <phoneticPr fontId="38"/>
  </si>
  <si>
    <t>1）死　　亡　5,000万円</t>
    <phoneticPr fontId="38"/>
  </si>
  <si>
    <t>2）後遺障害　5,000万円（1級、2級）　3,500万円（3級）　2,500万円（4級）　1,500万円（5級）</t>
    <rPh sb="2" eb="6">
      <t>コウイショウガイ</t>
    </rPh>
    <phoneticPr fontId="38"/>
  </si>
  <si>
    <t>　　　　　 　1,000万円（6級）　 　　  500万円（7級）</t>
    <phoneticPr fontId="38"/>
  </si>
  <si>
    <t>⑤会計</t>
  </si>
  <si>
    <t>本会の事業を行うために要する費用は会費として次の区分により徴収する。なお、会費は毎月の取引高に応じて徴収する。</t>
  </si>
  <si>
    <t>専門工事業者　出来高金額　 ×　1.2 / 1,000</t>
    <phoneticPr fontId="38"/>
  </si>
  <si>
    <t>資機材納入業者　納入金額　　×　0.5 / 1,000</t>
    <phoneticPr fontId="38"/>
  </si>
  <si>
    <t>金融機関名</t>
    <rPh sb="0" eb="2">
      <t>キンユウ</t>
    </rPh>
    <rPh sb="2" eb="4">
      <t>キカン</t>
    </rPh>
    <rPh sb="4" eb="5">
      <t>メイ</t>
    </rPh>
    <phoneticPr fontId="4"/>
  </si>
  <si>
    <t>　　　　枚中のP　　　</t>
    <rPh sb="4" eb="5">
      <t>マイ</t>
    </rPh>
    <rPh sb="5" eb="6">
      <t>チュウ</t>
    </rPh>
    <phoneticPr fontId="4"/>
  </si>
  <si>
    <t>初めてこの請求書を使用される方および従来の住所、ＴＥＬ、ＦＡＸ、取引銀行等の変更をされる方は、</t>
    <rPh sb="0" eb="1">
      <t>ハジ</t>
    </rPh>
    <rPh sb="5" eb="8">
      <t>セイキュウショ</t>
    </rPh>
    <rPh sb="9" eb="11">
      <t>シヨウ</t>
    </rPh>
    <rPh sb="14" eb="15">
      <t>カタ</t>
    </rPh>
    <rPh sb="18" eb="20">
      <t>ジュウライ</t>
    </rPh>
    <rPh sb="21" eb="23">
      <t>ジュウショ</t>
    </rPh>
    <rPh sb="32" eb="34">
      <t>トリヒキ</t>
    </rPh>
    <rPh sb="34" eb="36">
      <t>ギンコウ</t>
    </rPh>
    <rPh sb="36" eb="37">
      <t>トウ</t>
    </rPh>
    <rPh sb="38" eb="40">
      <t>ヘンコウ</t>
    </rPh>
    <rPh sb="44" eb="45">
      <t>カタ</t>
    </rPh>
    <phoneticPr fontId="4"/>
  </si>
  <si>
    <r>
      <rPr>
        <sz val="12"/>
        <rFont val="ＭＳ ゴシック"/>
        <family val="3"/>
        <charset val="128"/>
      </rPr>
      <t>あらかじめ株木建設株式会社指定様式の</t>
    </r>
    <r>
      <rPr>
        <b/>
        <sz val="12"/>
        <rFont val="ＭＳ ゴシック"/>
        <family val="3"/>
        <charset val="128"/>
      </rPr>
      <t>「取引先登録カード」</t>
    </r>
    <r>
      <rPr>
        <sz val="12"/>
        <rFont val="ＭＳ ゴシック"/>
        <family val="3"/>
        <charset val="128"/>
      </rPr>
      <t>を提出してください。</t>
    </r>
    <rPh sb="29" eb="31">
      <t>テイシュツ</t>
    </rPh>
    <phoneticPr fontId="4"/>
  </si>
  <si>
    <t>適格請求書発行事業者登録番号</t>
    <phoneticPr fontId="4"/>
  </si>
  <si>
    <t>T</t>
    <phoneticPr fontId="4"/>
  </si>
  <si>
    <t>※必須項目　1桁-4桁-4桁-4桁で必ず入力してください。</t>
    <rPh sb="1" eb="5">
      <t>ヒッスコウモク</t>
    </rPh>
    <rPh sb="7" eb="8">
      <t>ケタ</t>
    </rPh>
    <rPh sb="10" eb="11">
      <t>ケタ</t>
    </rPh>
    <rPh sb="13" eb="14">
      <t>ケタ</t>
    </rPh>
    <rPh sb="16" eb="17">
      <t>ケタ</t>
    </rPh>
    <rPh sb="18" eb="19">
      <t>カナラ</t>
    </rPh>
    <rPh sb="20" eb="22">
      <t>ニュウリョク</t>
    </rPh>
    <phoneticPr fontId="4"/>
  </si>
  <si>
    <t>白抜きの欄を入力してください。</t>
    <rPh sb="0" eb="2">
      <t>シロヌ</t>
    </rPh>
    <rPh sb="4" eb="5">
      <t>ラン</t>
    </rPh>
    <rPh sb="6" eb="8">
      <t>ニュウリョク</t>
    </rPh>
    <phoneticPr fontId="4"/>
  </si>
  <si>
    <t>－</t>
  </si>
  <si>
    <r>
      <t>※継続用紙は３部印刷し、</t>
    </r>
    <r>
      <rPr>
        <b/>
        <sz val="10"/>
        <color rgb="FFFF0000"/>
        <rFont val="ＭＳ 明朝"/>
        <family val="1"/>
        <charset val="128"/>
      </rPr>
      <t>２部</t>
    </r>
    <r>
      <rPr>
        <sz val="10"/>
        <rFont val="ＭＳ 明朝"/>
        <family val="1"/>
        <charset val="128"/>
      </rPr>
      <t>提出してください。</t>
    </r>
    <rPh sb="1" eb="3">
      <t>ケイゾク</t>
    </rPh>
    <rPh sb="3" eb="5">
      <t>ヨウシ</t>
    </rPh>
    <rPh sb="7" eb="8">
      <t>ブ</t>
    </rPh>
    <rPh sb="8" eb="10">
      <t>インサツ</t>
    </rPh>
    <rPh sb="13" eb="14">
      <t>ブ</t>
    </rPh>
    <rPh sb="14" eb="16">
      <t>テイシュツ</t>
    </rPh>
    <phoneticPr fontId="21"/>
  </si>
  <si>
    <t>工事番号　BC2-</t>
    <rPh sb="0" eb="1">
      <t>コウ</t>
    </rPh>
    <rPh sb="1" eb="2">
      <t>コト</t>
    </rPh>
    <rPh sb="2" eb="3">
      <t>バン</t>
    </rPh>
    <rPh sb="3" eb="4">
      <t>ゴウ</t>
    </rPh>
    <phoneticPr fontId="4"/>
  </si>
  <si>
    <t>請求年月日　BC1-</t>
  </si>
  <si>
    <t>2023.06.01改訂</t>
    <rPh sb="10" eb="12">
      <t>カイテイ</t>
    </rPh>
    <phoneticPr fontId="4"/>
  </si>
  <si>
    <t>株木建設株式会社　2023.06.01改訂</t>
    <rPh sb="19" eb="21">
      <t>カイテイ</t>
    </rPh>
    <phoneticPr fontId="21"/>
  </si>
  <si>
    <r>
      <rPr>
        <b/>
        <sz val="12"/>
        <rFont val="ＭＳ ゴシック"/>
        <family val="3"/>
        <charset val="128"/>
      </rPr>
      <t>消費税率が変更</t>
    </r>
    <r>
      <rPr>
        <sz val="12"/>
        <rFont val="ＭＳ ゴシック"/>
        <family val="3"/>
        <charset val="128"/>
      </rPr>
      <t>になった場合は、</t>
    </r>
    <r>
      <rPr>
        <b/>
        <u/>
        <sz val="12"/>
        <color rgb="FFFF0000"/>
        <rFont val="ＭＳ ゴシック"/>
        <family val="3"/>
        <charset val="128"/>
      </rPr>
      <t>税率ごと</t>
    </r>
    <r>
      <rPr>
        <sz val="12"/>
        <rFont val="ＭＳ ゴシック"/>
        <family val="3"/>
        <charset val="128"/>
      </rPr>
      <t>に請求書を作成してください。</t>
    </r>
    <rPh sb="0" eb="3">
      <t>ショウヒゼイ</t>
    </rPh>
    <rPh sb="3" eb="4">
      <t>リツ</t>
    </rPh>
    <rPh sb="5" eb="7">
      <t>ヘンコウ</t>
    </rPh>
    <rPh sb="11" eb="13">
      <t>バアイ</t>
    </rPh>
    <rPh sb="15" eb="17">
      <t>ゼイリツ</t>
    </rPh>
    <rPh sb="20" eb="23">
      <t>セイキュウショ</t>
    </rPh>
    <rPh sb="24" eb="26">
      <t>サクセイ</t>
    </rPh>
    <phoneticPr fontId="4"/>
  </si>
  <si>
    <r>
      <t>※工事番号　</t>
    </r>
    <r>
      <rPr>
        <b/>
        <sz val="11"/>
        <color rgb="FFFF0000"/>
        <rFont val="ＭＳ Ｐ明朝"/>
        <family val="1"/>
        <charset val="128"/>
      </rPr>
      <t>【"K"又は"J"で始まる７桁の番号(例）K4386001】</t>
    </r>
    <rPh sb="1" eb="3">
      <t>コウジ</t>
    </rPh>
    <rPh sb="3" eb="5">
      <t>バンゴウ</t>
    </rPh>
    <phoneticPr fontId="4"/>
  </si>
  <si>
    <t>※カブキコード→</t>
    <phoneticPr fontId="4"/>
  </si>
  <si>
    <t>BC4-</t>
    <phoneticPr fontId="4"/>
  </si>
  <si>
    <t>本会は株木建設災害防止協力会と称し、本部を東京都新宿区下落合三丁目１４番２８号の株木建設株式会社（以下、「会社」という）内に、支部を会社の茨城本店・東京本店・大阪支店内に置く。</t>
    <rPh sb="18" eb="20">
      <t>ホンブ</t>
    </rPh>
    <rPh sb="21" eb="24">
      <t>トウキョウト</t>
    </rPh>
    <rPh sb="24" eb="26">
      <t>シンジュク</t>
    </rPh>
    <rPh sb="26" eb="27">
      <t>ク</t>
    </rPh>
    <rPh sb="27" eb="30">
      <t>シモオチアイ</t>
    </rPh>
    <rPh sb="30" eb="33">
      <t>３チョウメ</t>
    </rPh>
    <rPh sb="35" eb="36">
      <t>バン</t>
    </rPh>
    <rPh sb="38" eb="39">
      <t>ゴウ</t>
    </rPh>
    <rPh sb="63" eb="65">
      <t>シブ</t>
    </rPh>
    <rPh sb="66" eb="68">
      <t>カイシャ</t>
    </rPh>
    <rPh sb="69" eb="71">
      <t>イバラキ</t>
    </rPh>
    <rPh sb="71" eb="73">
      <t>ホンテン</t>
    </rPh>
    <rPh sb="74" eb="76">
      <t>トウキョウ</t>
    </rPh>
    <rPh sb="76" eb="78">
      <t>ホンテン</t>
    </rPh>
    <rPh sb="79" eb="81">
      <t>オオサカ</t>
    </rPh>
    <rPh sb="81" eb="83">
      <t>シテン</t>
    </rPh>
    <rPh sb="83" eb="84">
      <t>ナイ</t>
    </rPh>
    <phoneticPr fontId="3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</si>
</sst>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
    <numFmt numFmtId="177" formatCode="000"/>
    <numFmt numFmtId="178" formatCode="0000"/>
    <numFmt numFmtId="179" formatCode="000000#"/>
    <numFmt numFmtId="180" formatCode="###"/>
    <numFmt numFmtId="181" formatCode="00"/>
    <numFmt numFmtId="182" formatCode="#"/>
    <numFmt numFmtId="183" formatCode="#,###"/>
    <numFmt numFmtId="184" formatCode="#,##0_ "/>
    <numFmt numFmtId="185" formatCode="#,###;[Red]\-#,###"/>
    <numFmt numFmtId="186" formatCode="#,##0.00_ "/>
    <numFmt numFmtId="187" formatCode="#,###.0;[Red]\-#,###.0"/>
    <numFmt numFmtId="188" formatCode="###.00"/>
    <numFmt numFmtId="189" formatCode="#,##0.0;[Red]\-#,##0.0"/>
    <numFmt numFmtId="190" formatCode="#,##0.00000_ "/>
  </numFmts>
  <fonts count="46">
    <font>
      <sz val="11"/>
      <name val="ＭＳ Ｐ明朝"/>
      <family val="1"/>
      <charset val="128"/>
    </font>
    <font>
      <sz val="11"/>
      <color theme="1"/>
      <name val="ＭＳ Ｐゴシック"/>
      <family val="2"/>
      <charset val="128"/>
      <scheme val="minor"/>
    </font>
    <font>
      <sz val="11"/>
      <name val="ＭＳ Ｐ明朝"/>
      <family val="1"/>
      <charset val="128"/>
    </font>
    <font>
      <sz val="11"/>
      <name val="ＭＳ Ｐ明朝"/>
      <family val="1"/>
      <charset val="128"/>
    </font>
    <font>
      <sz val="6"/>
      <name val="ＭＳ Ｐ明朝"/>
      <family val="1"/>
      <charset val="128"/>
    </font>
    <font>
      <sz val="10"/>
      <name val="ＭＳ Ｐ明朝"/>
      <family val="1"/>
      <charset val="128"/>
    </font>
    <font>
      <u/>
      <sz val="10"/>
      <name val="ＭＳ Ｐ明朝"/>
      <family val="1"/>
      <charset val="128"/>
    </font>
    <font>
      <u/>
      <sz val="16"/>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1"/>
      <name val="ＭＳ Ｐ明朝"/>
      <family val="1"/>
      <charset val="128"/>
    </font>
    <font>
      <sz val="11"/>
      <name val="ＭＳ ゴシック"/>
      <family val="3"/>
      <charset val="128"/>
    </font>
    <font>
      <b/>
      <sz val="16"/>
      <name val="ＭＳ ゴシック"/>
      <family val="3"/>
      <charset val="128"/>
    </font>
    <font>
      <sz val="10"/>
      <name val="ＭＳ ゴシック"/>
      <family val="3"/>
      <charset val="128"/>
    </font>
    <font>
      <sz val="18"/>
      <name val="ＭＳ ゴシック"/>
      <family val="3"/>
      <charset val="128"/>
    </font>
    <font>
      <sz val="12"/>
      <name val="ＭＳ ゴシック"/>
      <family val="3"/>
      <charset val="128"/>
    </font>
    <font>
      <b/>
      <sz val="12"/>
      <name val="ＭＳ ゴシック"/>
      <family val="3"/>
      <charset val="128"/>
    </font>
    <font>
      <b/>
      <sz val="12"/>
      <color indexed="10"/>
      <name val="ＭＳ ゴシック"/>
      <family val="3"/>
      <charset val="128"/>
    </font>
    <font>
      <sz val="14"/>
      <name val="ＭＳ ゴシック"/>
      <family val="3"/>
      <charset val="128"/>
    </font>
    <font>
      <sz val="10"/>
      <name val="ＭＳ 明朝"/>
      <family val="1"/>
      <charset val="128"/>
    </font>
    <font>
      <sz val="6"/>
      <name val="ＭＳ 明朝"/>
      <family val="1"/>
      <charset val="128"/>
    </font>
    <font>
      <sz val="16"/>
      <name val="ＭＳ 明朝"/>
      <family val="1"/>
      <charset val="128"/>
    </font>
    <font>
      <sz val="16"/>
      <name val="ＭＳ Ｐ明朝"/>
      <family val="1"/>
      <charset val="128"/>
    </font>
    <font>
      <sz val="16"/>
      <color indexed="10"/>
      <name val="ＭＳ Ｐ明朝"/>
      <family val="1"/>
      <charset val="128"/>
    </font>
    <font>
      <sz val="9"/>
      <name val="ＭＳ 明朝"/>
      <family val="1"/>
      <charset val="128"/>
    </font>
    <font>
      <b/>
      <sz val="16"/>
      <color indexed="10"/>
      <name val="ＭＳ Ｐ明朝"/>
      <family val="1"/>
      <charset val="128"/>
    </font>
    <font>
      <u/>
      <sz val="11"/>
      <name val="ＭＳ Ｐ明朝"/>
      <family val="1"/>
      <charset val="128"/>
    </font>
    <font>
      <b/>
      <sz val="11"/>
      <color indexed="8"/>
      <name val="ＭＳ Ｐ明朝"/>
      <family val="1"/>
      <charset val="128"/>
    </font>
    <font>
      <sz val="11"/>
      <color indexed="8"/>
      <name val="ＭＳ Ｐ明朝"/>
      <family val="1"/>
      <charset val="128"/>
    </font>
    <font>
      <b/>
      <sz val="8"/>
      <color indexed="81"/>
      <name val="ＭＳ Ｐゴシック"/>
      <family val="3"/>
      <charset val="128"/>
    </font>
    <font>
      <b/>
      <sz val="16"/>
      <name val="ＭＳ Ｐ明朝"/>
      <family val="1"/>
      <charset val="128"/>
    </font>
    <font>
      <b/>
      <sz val="11"/>
      <color rgb="FFFF0000"/>
      <name val="ＭＳ Ｐ明朝"/>
      <family val="1"/>
      <charset val="128"/>
    </font>
    <font>
      <sz val="11"/>
      <name val="ＭＳ 明朝"/>
      <family val="1"/>
      <charset val="128"/>
    </font>
    <font>
      <sz val="12"/>
      <name val="ＭＳ Ｐ明朝"/>
      <family val="1"/>
      <charset val="128"/>
    </font>
    <font>
      <b/>
      <sz val="11"/>
      <name val="ＭＳ 明朝"/>
      <family val="1"/>
      <charset val="128"/>
    </font>
    <font>
      <b/>
      <sz val="14"/>
      <name val="ＭＳ ゴシック"/>
      <family val="3"/>
      <charset val="128"/>
    </font>
    <font>
      <sz val="10"/>
      <name val="ＭＳ Ｐゴシック"/>
      <family val="3"/>
      <charset val="128"/>
    </font>
    <font>
      <sz val="6"/>
      <name val="ＭＳ Ｐゴシック"/>
      <family val="3"/>
      <charset val="128"/>
    </font>
    <font>
      <sz val="12"/>
      <name val="ＭＳ 明朝"/>
      <family val="1"/>
      <charset val="128"/>
    </font>
    <font>
      <sz val="10.5"/>
      <name val="Century"/>
      <family val="1"/>
    </font>
    <font>
      <b/>
      <sz val="11"/>
      <color indexed="9"/>
      <name val="ＭＳ ゴシック"/>
      <family val="3"/>
      <charset val="128"/>
    </font>
    <font>
      <sz val="9"/>
      <color indexed="81"/>
      <name val="MS P ゴシック"/>
      <family val="3"/>
      <charset val="128"/>
    </font>
    <font>
      <sz val="9"/>
      <color indexed="10"/>
      <name val="MS P ゴシック"/>
      <family val="3"/>
      <charset val="128"/>
    </font>
    <font>
      <b/>
      <sz val="10"/>
      <color rgb="FFFF0000"/>
      <name val="ＭＳ 明朝"/>
      <family val="1"/>
      <charset val="128"/>
    </font>
    <font>
      <b/>
      <u/>
      <sz val="12"/>
      <color rgb="FFFF0000"/>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rgb="FF00FFFF"/>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0" fontId="20" fillId="0" borderId="0">
      <alignment vertical="center"/>
    </xf>
    <xf numFmtId="0" fontId="37" fillId="0" borderId="0"/>
    <xf numFmtId="0" fontId="1" fillId="0" borderId="0">
      <alignment vertical="center"/>
    </xf>
  </cellStyleXfs>
  <cellXfs count="309">
    <xf numFmtId="0" fontId="0" fillId="0" borderId="0" xfId="0">
      <alignment vertical="center"/>
    </xf>
    <xf numFmtId="0" fontId="0" fillId="0" borderId="0" xfId="0" applyProtection="1">
      <alignment vertical="center"/>
      <protection locked="0"/>
    </xf>
    <xf numFmtId="0" fontId="12" fillId="0" borderId="0" xfId="0" applyFont="1" applyAlignment="1">
      <alignment horizontal="center" vertical="center"/>
    </xf>
    <xf numFmtId="0" fontId="12" fillId="0" borderId="0" xfId="0" applyFont="1">
      <alignment vertical="center"/>
    </xf>
    <xf numFmtId="0" fontId="14" fillId="0" borderId="0" xfId="0" applyFont="1" applyAlignment="1">
      <alignment vertical="center" textRotation="255"/>
    </xf>
    <xf numFmtId="0" fontId="15" fillId="0" borderId="0" xfId="0" applyFont="1" applyAlignment="1">
      <alignment horizontal="distributed" vertical="center"/>
    </xf>
    <xf numFmtId="0" fontId="16" fillId="0" borderId="0" xfId="0" quotePrefix="1" applyFont="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7" fillId="0" borderId="0" xfId="0" applyFont="1">
      <alignment vertical="center"/>
    </xf>
    <xf numFmtId="0" fontId="12" fillId="0" borderId="0" xfId="0" quotePrefix="1" applyFont="1" applyAlignment="1">
      <alignment horizontal="center" vertical="center"/>
    </xf>
    <xf numFmtId="0" fontId="16" fillId="0" borderId="0" xfId="0" applyFont="1" applyAlignment="1">
      <alignment vertical="center" readingOrder="1"/>
    </xf>
    <xf numFmtId="0" fontId="16" fillId="0" borderId="0" xfId="0" applyFont="1" applyAlignment="1">
      <alignment horizontal="left" vertical="justify" wrapText="1"/>
    </xf>
    <xf numFmtId="0" fontId="17" fillId="0" borderId="0" xfId="0" applyFont="1" applyAlignment="1">
      <alignment vertical="center" readingOrder="1"/>
    </xf>
    <xf numFmtId="0" fontId="16" fillId="0" borderId="0" xfId="0" applyFont="1">
      <alignment vertical="center"/>
    </xf>
    <xf numFmtId="0" fontId="19" fillId="0" borderId="0" xfId="0" applyFont="1">
      <alignment vertical="center"/>
    </xf>
    <xf numFmtId="0" fontId="20" fillId="0" borderId="0" xfId="2">
      <alignment vertical="center"/>
    </xf>
    <xf numFmtId="0" fontId="22" fillId="0" borderId="0" xfId="2" applyFont="1">
      <alignment vertical="center"/>
    </xf>
    <xf numFmtId="0" fontId="5" fillId="0" borderId="0" xfId="2" applyFont="1" applyAlignment="1">
      <alignment horizontal="center" vertical="center"/>
    </xf>
    <xf numFmtId="0" fontId="5" fillId="0" borderId="3" xfId="2" applyFont="1" applyBorder="1" applyAlignment="1">
      <alignment horizontal="center" vertical="center"/>
    </xf>
    <xf numFmtId="0" fontId="20" fillId="0" borderId="3" xfId="2" applyBorder="1" applyAlignment="1">
      <alignment horizontal="center" vertical="center"/>
    </xf>
    <xf numFmtId="0" fontId="20" fillId="0" borderId="3" xfId="2" quotePrefix="1" applyBorder="1" applyAlignment="1" applyProtection="1">
      <alignment horizontal="center" vertical="center"/>
      <protection locked="0"/>
    </xf>
    <xf numFmtId="0" fontId="20" fillId="0" borderId="4" xfId="2" applyBorder="1">
      <alignment vertical="center"/>
    </xf>
    <xf numFmtId="0" fontId="20" fillId="0" borderId="4" xfId="2" quotePrefix="1" applyBorder="1" applyAlignment="1" applyProtection="1">
      <alignment horizontal="center" vertical="center"/>
      <protection locked="0"/>
    </xf>
    <xf numFmtId="0" fontId="20" fillId="0" borderId="5" xfId="2" applyBorder="1">
      <alignment vertical="center"/>
    </xf>
    <xf numFmtId="0" fontId="20" fillId="0" borderId="5" xfId="2" quotePrefix="1" applyBorder="1" applyAlignment="1" applyProtection="1">
      <alignment horizontal="center" vertical="center"/>
      <protection locked="0"/>
    </xf>
    <xf numFmtId="0" fontId="20" fillId="0" borderId="6" xfId="2" applyBorder="1" applyProtection="1">
      <alignment vertical="center"/>
      <protection locked="0"/>
    </xf>
    <xf numFmtId="0" fontId="20" fillId="0" borderId="6" xfId="2" quotePrefix="1" applyBorder="1" applyAlignment="1" applyProtection="1">
      <alignment horizontal="center" vertical="center"/>
      <protection locked="0"/>
    </xf>
    <xf numFmtId="183" fontId="20" fillId="0" borderId="5" xfId="2" applyNumberFormat="1" applyBorder="1">
      <alignment vertical="center"/>
    </xf>
    <xf numFmtId="184" fontId="20" fillId="0" borderId="5" xfId="2" applyNumberFormat="1" applyBorder="1">
      <alignment vertical="center"/>
    </xf>
    <xf numFmtId="176" fontId="20" fillId="0" borderId="5" xfId="2" applyNumberFormat="1" applyBorder="1">
      <alignment vertical="center"/>
    </xf>
    <xf numFmtId="0" fontId="20" fillId="0" borderId="6" xfId="2" applyBorder="1">
      <alignment vertical="center"/>
    </xf>
    <xf numFmtId="0" fontId="20" fillId="0" borderId="5" xfId="2" applyBorder="1" applyAlignment="1">
      <alignment horizontal="distributed" vertical="center" justifyLastLine="1"/>
    </xf>
    <xf numFmtId="0" fontId="20" fillId="0" borderId="4" xfId="2" applyBorder="1" applyAlignment="1">
      <alignment horizontal="center" vertical="center"/>
    </xf>
    <xf numFmtId="0" fontId="20" fillId="0" borderId="5" xfId="2" applyBorder="1" applyAlignment="1">
      <alignment horizontal="center" vertical="center"/>
    </xf>
    <xf numFmtId="0" fontId="23" fillId="0" borderId="0" xfId="0" applyFont="1">
      <alignment vertical="center"/>
    </xf>
    <xf numFmtId="0" fontId="24" fillId="0" borderId="0" xfId="0" applyFont="1">
      <alignment vertical="center"/>
    </xf>
    <xf numFmtId="0" fontId="20" fillId="0" borderId="0" xfId="2" applyAlignment="1">
      <alignment vertical="center" shrinkToFit="1"/>
    </xf>
    <xf numFmtId="0" fontId="20" fillId="0" borderId="0" xfId="2" applyAlignment="1">
      <alignment horizontal="right" vertical="center"/>
    </xf>
    <xf numFmtId="0" fontId="20" fillId="0" borderId="0" xfId="2" applyAlignment="1">
      <alignment horizontal="center" vertical="center"/>
    </xf>
    <xf numFmtId="0" fontId="26" fillId="0" borderId="0" xfId="0" applyFont="1">
      <alignment vertical="center"/>
    </xf>
    <xf numFmtId="0" fontId="17" fillId="0" borderId="0" xfId="0" applyFont="1" applyAlignment="1">
      <alignment horizontal="left" vertical="center"/>
    </xf>
    <xf numFmtId="0" fontId="0" fillId="0" borderId="7" xfId="0" quotePrefix="1" applyBorder="1" applyAlignment="1">
      <alignment horizontal="center" vertical="center"/>
    </xf>
    <xf numFmtId="180" fontId="0" fillId="0" borderId="0" xfId="0" applyNumberFormat="1">
      <alignment vertical="center"/>
    </xf>
    <xf numFmtId="0" fontId="7"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9" xfId="0" applyBorder="1">
      <alignment vertical="center"/>
    </xf>
    <xf numFmtId="0" fontId="10" fillId="0" borderId="10" xfId="0" applyFont="1" applyBorder="1" applyAlignment="1">
      <alignment horizontal="center" vertical="center"/>
    </xf>
    <xf numFmtId="182" fontId="5" fillId="0" borderId="11" xfId="0" applyNumberFormat="1" applyFont="1" applyBorder="1" applyAlignment="1">
      <alignment horizontal="center" vertical="center"/>
    </xf>
    <xf numFmtId="182" fontId="5" fillId="0" borderId="12" xfId="0" applyNumberFormat="1" applyFont="1" applyBorder="1" applyAlignment="1">
      <alignment horizontal="center" vertical="center"/>
    </xf>
    <xf numFmtId="182" fontId="5" fillId="0" borderId="13" xfId="0" applyNumberFormat="1" applyFont="1" applyBorder="1" applyAlignment="1">
      <alignment horizontal="center" vertical="center"/>
    </xf>
    <xf numFmtId="182" fontId="5" fillId="0" borderId="14" xfId="0" applyNumberFormat="1" applyFont="1" applyBorder="1" applyAlignment="1">
      <alignment horizontal="center" vertical="center"/>
    </xf>
    <xf numFmtId="0" fontId="0" fillId="0" borderId="16" xfId="0" applyBorder="1">
      <alignment vertical="center"/>
    </xf>
    <xf numFmtId="0" fontId="2" fillId="0" borderId="17" xfId="0" applyFont="1" applyBorder="1" applyAlignment="1">
      <alignment horizontal="center" vertical="center"/>
    </xf>
    <xf numFmtId="0" fontId="2" fillId="0" borderId="16" xfId="0" applyFont="1" applyBorder="1">
      <alignment vertical="center"/>
    </xf>
    <xf numFmtId="0" fontId="2" fillId="0" borderId="13" xfId="0" applyFont="1" applyBorder="1" applyAlignment="1">
      <alignment horizontal="center" vertical="center"/>
    </xf>
    <xf numFmtId="0" fontId="0" fillId="0" borderId="18" xfId="0" applyBorder="1">
      <alignment vertical="center"/>
    </xf>
    <xf numFmtId="182" fontId="0" fillId="0" borderId="19" xfId="0" applyNumberFormat="1" applyBorder="1">
      <alignment vertical="center"/>
    </xf>
    <xf numFmtId="182" fontId="0" fillId="0" borderId="0" xfId="0" applyNumberFormat="1">
      <alignment vertical="center"/>
    </xf>
    <xf numFmtId="0" fontId="5" fillId="0" borderId="0" xfId="0" applyFont="1" applyAlignment="1">
      <alignment vertical="center" textRotation="255"/>
    </xf>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5" fillId="0" borderId="20" xfId="0" applyFont="1" applyBorder="1">
      <alignment vertical="center"/>
    </xf>
    <xf numFmtId="0" fontId="5" fillId="0" borderId="0" xfId="0" applyFont="1" applyAlignment="1">
      <alignment horizontal="distributed" vertical="center"/>
    </xf>
    <xf numFmtId="0" fontId="0" fillId="0" borderId="0" xfId="0" applyAlignment="1">
      <alignment horizontal="distributed"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182" fontId="0" fillId="0" borderId="0" xfId="0" applyNumberFormat="1" applyAlignment="1">
      <alignment horizontal="right" vertical="center"/>
    </xf>
    <xf numFmtId="182" fontId="0" fillId="0" borderId="20" xfId="0" applyNumberFormat="1" applyBorder="1">
      <alignment vertical="center"/>
    </xf>
    <xf numFmtId="182" fontId="0" fillId="0" borderId="20" xfId="0" applyNumberFormat="1" applyBorder="1" applyAlignment="1">
      <alignment horizontal="right" vertical="center"/>
    </xf>
    <xf numFmtId="182" fontId="5" fillId="0" borderId="8" xfId="0" applyNumberFormat="1" applyFont="1" applyBorder="1" applyAlignment="1">
      <alignment horizontal="center" vertical="center"/>
    </xf>
    <xf numFmtId="182" fontId="5" fillId="0" borderId="26" xfId="0" applyNumberFormat="1" applyFont="1" applyBorder="1" applyAlignment="1">
      <alignment horizontal="center" vertical="center"/>
    </xf>
    <xf numFmtId="182" fontId="5" fillId="0" borderId="9" xfId="0" applyNumberFormat="1" applyFont="1" applyBorder="1" applyAlignment="1">
      <alignment horizontal="center" vertical="center"/>
    </xf>
    <xf numFmtId="182" fontId="5" fillId="0" borderId="27" xfId="0" applyNumberFormat="1" applyFont="1" applyBorder="1" applyAlignment="1">
      <alignment horizontal="center" vertical="center"/>
    </xf>
    <xf numFmtId="182" fontId="20" fillId="0" borderId="0" xfId="2" applyNumberFormat="1">
      <alignment vertical="center"/>
    </xf>
    <xf numFmtId="0" fontId="2" fillId="3" borderId="0" xfId="0" applyFont="1" applyFill="1">
      <alignment vertical="center"/>
    </xf>
    <xf numFmtId="0" fontId="11" fillId="3" borderId="7" xfId="0" applyFont="1" applyFill="1" applyBorder="1" applyAlignment="1">
      <alignment horizontal="center" vertical="center"/>
    </xf>
    <xf numFmtId="0" fontId="11" fillId="3" borderId="0" xfId="0" applyFont="1" applyFill="1">
      <alignment vertical="center"/>
    </xf>
    <xf numFmtId="0" fontId="28" fillId="3" borderId="0" xfId="0" applyFont="1" applyFill="1">
      <alignment vertical="center"/>
    </xf>
    <xf numFmtId="0" fontId="11" fillId="3" borderId="0" xfId="0" applyFont="1" applyFill="1" applyAlignment="1">
      <alignment horizontal="center" vertical="center"/>
    </xf>
    <xf numFmtId="0" fontId="29" fillId="3" borderId="0" xfId="0" applyFont="1" applyFill="1">
      <alignment vertical="center"/>
    </xf>
    <xf numFmtId="0" fontId="0" fillId="0" borderId="2" xfId="0" applyBorder="1" applyAlignment="1">
      <alignment horizontal="center" vertical="center"/>
    </xf>
    <xf numFmtId="176" fontId="25" fillId="0" borderId="4" xfId="2" applyNumberFormat="1" applyFont="1" applyBorder="1">
      <alignment vertical="center"/>
    </xf>
    <xf numFmtId="183" fontId="33" fillId="0" borderId="6" xfId="2" applyNumberFormat="1" applyFont="1" applyBorder="1">
      <alignment vertical="center"/>
    </xf>
    <xf numFmtId="186" fontId="20" fillId="0" borderId="4" xfId="2" applyNumberFormat="1" applyBorder="1">
      <alignment vertical="center"/>
    </xf>
    <xf numFmtId="183" fontId="33" fillId="0" borderId="4" xfId="2" applyNumberFormat="1" applyFont="1" applyBorder="1">
      <alignment vertical="center"/>
    </xf>
    <xf numFmtId="0" fontId="25" fillId="0" borderId="31" xfId="2" applyFont="1" applyBorder="1">
      <alignment vertical="center"/>
    </xf>
    <xf numFmtId="0" fontId="25" fillId="0" borderId="31" xfId="2" applyFont="1" applyBorder="1" applyAlignment="1">
      <alignment horizontal="right" vertical="center"/>
    </xf>
    <xf numFmtId="0" fontId="5" fillId="0" borderId="0" xfId="0" applyFont="1" applyAlignment="1">
      <alignment horizontal="right" vertical="center"/>
    </xf>
    <xf numFmtId="0" fontId="0" fillId="0" borderId="7" xfId="0" applyBorder="1">
      <alignment vertical="center"/>
    </xf>
    <xf numFmtId="0" fontId="0" fillId="0" borderId="2" xfId="0" applyBorder="1">
      <alignment vertical="center"/>
    </xf>
    <xf numFmtId="0" fontId="0" fillId="3" borderId="0" xfId="0" applyFill="1">
      <alignment vertical="center"/>
    </xf>
    <xf numFmtId="0" fontId="10" fillId="3" borderId="0" xfId="0" applyFont="1" applyFill="1">
      <alignment vertical="center"/>
    </xf>
    <xf numFmtId="0" fontId="13" fillId="0" borderId="0" xfId="0" applyFont="1" applyAlignment="1">
      <alignment horizontal="distributed" vertical="center" readingOrder="1"/>
    </xf>
    <xf numFmtId="0" fontId="5" fillId="0" borderId="0" xfId="0" applyFont="1" applyAlignment="1">
      <alignment horizontal="center" vertical="center" wrapText="1"/>
    </xf>
    <xf numFmtId="185" fontId="2" fillId="0" borderId="0" xfId="1" applyNumberFormat="1" applyFont="1" applyBorder="1" applyProtection="1">
      <alignment vertical="center"/>
    </xf>
    <xf numFmtId="0" fontId="36" fillId="0" borderId="0" xfId="0" applyFont="1">
      <alignment vertical="center"/>
    </xf>
    <xf numFmtId="0" fontId="0" fillId="0" borderId="7" xfId="0" applyBorder="1" applyAlignment="1">
      <alignment horizontal="center" vertical="center"/>
    </xf>
    <xf numFmtId="180" fontId="0" fillId="0" borderId="1" xfId="0" applyNumberFormat="1" applyBorder="1">
      <alignment vertical="center"/>
    </xf>
    <xf numFmtId="180" fontId="0" fillId="0" borderId="2" xfId="0" applyNumberFormat="1" applyBorder="1">
      <alignment vertical="center"/>
    </xf>
    <xf numFmtId="182" fontId="9" fillId="0" borderId="0" xfId="0" applyNumberFormat="1" applyFont="1" applyAlignment="1">
      <alignment horizontal="distributed" vertical="center"/>
    </xf>
    <xf numFmtId="0" fontId="0" fillId="0" borderId="15" xfId="0" applyBorder="1">
      <alignment vertical="center"/>
    </xf>
    <xf numFmtId="0" fontId="0" fillId="0" borderId="20" xfId="0" applyBorder="1">
      <alignment vertical="center"/>
    </xf>
    <xf numFmtId="0" fontId="0" fillId="0" borderId="19" xfId="0" applyBorder="1">
      <alignment vertical="center"/>
    </xf>
    <xf numFmtId="0" fontId="0" fillId="0" borderId="21" xfId="0" applyBorder="1">
      <alignment vertical="center"/>
    </xf>
    <xf numFmtId="0" fontId="0" fillId="0" borderId="1" xfId="0" applyBorder="1" applyProtection="1">
      <alignment vertical="center"/>
      <protection locked="0"/>
    </xf>
    <xf numFmtId="0" fontId="0" fillId="0" borderId="2" xfId="0" applyBorder="1" applyProtection="1">
      <alignment vertical="center"/>
      <protection locked="0"/>
    </xf>
    <xf numFmtId="0" fontId="37" fillId="0" borderId="0" xfId="3"/>
    <xf numFmtId="0" fontId="39" fillId="0" borderId="0" xfId="3" applyFont="1" applyAlignment="1">
      <alignment horizontal="justify" vertical="top" wrapText="1"/>
    </xf>
    <xf numFmtId="0" fontId="40" fillId="0" borderId="0" xfId="3" applyFont="1" applyAlignment="1">
      <alignment horizontal="justify" vertical="top" wrapText="1"/>
    </xf>
    <xf numFmtId="0" fontId="39" fillId="0" borderId="0" xfId="3" applyFont="1" applyAlignment="1">
      <alignment horizontal="center" vertical="top" wrapText="1"/>
    </xf>
    <xf numFmtId="185" fontId="2" fillId="0" borderId="0" xfId="1" applyNumberFormat="1" applyFont="1" applyFill="1" applyBorder="1" applyProtection="1">
      <alignment vertical="center"/>
    </xf>
    <xf numFmtId="0" fontId="34" fillId="0" borderId="20" xfId="0" applyFont="1" applyBorder="1">
      <alignment vertical="center"/>
    </xf>
    <xf numFmtId="185" fontId="0" fillId="0" borderId="0" xfId="1" applyNumberFormat="1" applyFont="1" applyFill="1" applyBorder="1" applyProtection="1">
      <alignment vertical="center"/>
    </xf>
    <xf numFmtId="185" fontId="0" fillId="0" borderId="0" xfId="1" applyNumberFormat="1" applyFont="1" applyBorder="1" applyProtection="1">
      <alignment vertical="center"/>
    </xf>
    <xf numFmtId="0" fontId="32" fillId="5" borderId="7" xfId="0" applyFont="1" applyFill="1" applyBorder="1" applyAlignment="1" applyProtection="1">
      <alignment horizontal="center" vertical="center"/>
      <protection locked="0"/>
    </xf>
    <xf numFmtId="182" fontId="0" fillId="0" borderId="28" xfId="0" applyNumberFormat="1" applyBorder="1" applyAlignment="1">
      <alignment vertical="center" wrapText="1"/>
    </xf>
    <xf numFmtId="0" fontId="0" fillId="0" borderId="35" xfId="0" applyBorder="1" applyAlignment="1">
      <alignment vertical="center" wrapText="1"/>
    </xf>
    <xf numFmtId="182" fontId="0" fillId="0" borderId="35" xfId="0" applyNumberFormat="1" applyBorder="1" applyAlignment="1">
      <alignment vertical="center" wrapText="1"/>
    </xf>
    <xf numFmtId="0" fontId="0" fillId="0" borderId="1" xfId="0" applyBorder="1" applyAlignment="1">
      <alignment horizontal="center" vertical="center"/>
    </xf>
    <xf numFmtId="0" fontId="32" fillId="3" borderId="0" xfId="0" applyFont="1" applyFill="1">
      <alignment vertical="center"/>
    </xf>
    <xf numFmtId="0" fontId="0" fillId="7" borderId="3" xfId="0" applyFill="1" applyBorder="1" applyAlignment="1">
      <alignment horizontal="center" vertical="center"/>
    </xf>
    <xf numFmtId="1" fontId="2" fillId="7" borderId="3" xfId="0" applyNumberFormat="1" applyFont="1" applyFill="1" applyBorder="1" applyAlignment="1" applyProtection="1">
      <alignment horizontal="center" vertical="center"/>
      <protection locked="0"/>
    </xf>
    <xf numFmtId="0" fontId="2" fillId="3" borderId="0" xfId="0" applyFont="1" applyFill="1" applyAlignment="1">
      <alignment horizontal="center" vertical="center"/>
    </xf>
    <xf numFmtId="178" fontId="34" fillId="2" borderId="3" xfId="0" applyNumberFormat="1" applyFont="1" applyFill="1" applyBorder="1" applyAlignment="1" applyProtection="1">
      <alignment horizontal="center" vertical="center"/>
      <protection locked="0"/>
    </xf>
    <xf numFmtId="38" fontId="41" fillId="3" borderId="0" xfId="1" applyFont="1" applyFill="1" applyProtection="1">
      <alignment vertical="center"/>
    </xf>
    <xf numFmtId="0" fontId="11" fillId="3" borderId="20" xfId="0" applyFont="1" applyFill="1" applyBorder="1" applyAlignment="1">
      <alignment horizontal="center" vertical="center"/>
    </xf>
    <xf numFmtId="0" fontId="10" fillId="2" borderId="3" xfId="0" applyFont="1" applyFill="1" applyBorder="1" applyAlignment="1" applyProtection="1">
      <alignment horizontal="center" vertical="center"/>
      <protection locked="0"/>
    </xf>
    <xf numFmtId="0" fontId="10" fillId="2" borderId="3" xfId="0" applyFont="1" applyFill="1" applyBorder="1" applyProtection="1">
      <alignment vertical="center"/>
      <protection locked="0"/>
    </xf>
    <xf numFmtId="49" fontId="0" fillId="2" borderId="3" xfId="0" applyNumberFormat="1" applyFill="1" applyBorder="1" applyAlignment="1" applyProtection="1">
      <alignment horizontal="center" vertical="center"/>
      <protection locked="0"/>
    </xf>
    <xf numFmtId="49" fontId="2" fillId="6" borderId="0" xfId="0" applyNumberFormat="1" applyFont="1" applyFill="1" applyAlignment="1">
      <alignment horizontal="center" vertical="center"/>
    </xf>
    <xf numFmtId="0" fontId="11" fillId="6" borderId="0" xfId="0" applyFont="1" applyFill="1">
      <alignment vertical="center"/>
    </xf>
    <xf numFmtId="38" fontId="35" fillId="6" borderId="0" xfId="1" applyFont="1" applyFill="1" applyBorder="1" applyAlignment="1" applyProtection="1">
      <alignment horizontal="center" vertical="center"/>
    </xf>
    <xf numFmtId="177" fontId="10" fillId="6" borderId="0" xfId="0" applyNumberFormat="1" applyFont="1" applyFill="1" applyAlignment="1">
      <alignment horizontal="left" vertical="center"/>
    </xf>
    <xf numFmtId="178" fontId="10" fillId="6" borderId="0" xfId="0" applyNumberFormat="1" applyFont="1" applyFill="1" applyAlignment="1">
      <alignment horizontal="left" vertical="center"/>
    </xf>
    <xf numFmtId="178" fontId="11" fillId="2" borderId="30" xfId="0" applyNumberFormat="1" applyFont="1" applyFill="1" applyBorder="1" applyAlignment="1" applyProtection="1">
      <alignment horizontal="center" vertical="center"/>
      <protection locked="0"/>
    </xf>
    <xf numFmtId="177" fontId="11" fillId="2" borderId="30" xfId="0" applyNumberFormat="1" applyFont="1" applyFill="1" applyBorder="1" applyAlignment="1" applyProtection="1">
      <alignment horizontal="center" vertical="center"/>
      <protection locked="0"/>
    </xf>
    <xf numFmtId="179" fontId="11" fillId="2" borderId="30" xfId="0" applyNumberFormat="1" applyFont="1" applyFill="1" applyBorder="1" applyAlignment="1" applyProtection="1">
      <alignment horizontal="center" vertical="center"/>
      <protection locked="0"/>
    </xf>
    <xf numFmtId="181" fontId="10" fillId="6" borderId="0" xfId="0" applyNumberFormat="1" applyFont="1" applyFill="1" applyAlignment="1">
      <alignment horizontal="left" vertical="center"/>
    </xf>
    <xf numFmtId="177" fontId="10" fillId="2" borderId="3" xfId="0" applyNumberFormat="1" applyFont="1" applyFill="1" applyBorder="1" applyAlignment="1" applyProtection="1">
      <alignment horizontal="center" vertical="center"/>
      <protection locked="0"/>
    </xf>
    <xf numFmtId="181" fontId="10" fillId="2" borderId="3" xfId="0" applyNumberFormat="1" applyFont="1" applyFill="1" applyBorder="1" applyAlignment="1">
      <alignment horizontal="left" vertical="center"/>
    </xf>
    <xf numFmtId="0" fontId="1" fillId="0" borderId="0" xfId="4">
      <alignment vertical="center"/>
    </xf>
    <xf numFmtId="0" fontId="0" fillId="0" borderId="0" xfId="0" applyAlignment="1">
      <alignment horizontal="right" vertical="center"/>
    </xf>
    <xf numFmtId="0" fontId="13" fillId="0" borderId="0" xfId="0" applyFont="1" applyAlignment="1">
      <alignment horizontal="distributed" vertical="center" readingOrder="1"/>
    </xf>
    <xf numFmtId="0" fontId="22" fillId="0" borderId="0" xfId="3" applyFont="1" applyAlignment="1">
      <alignment horizontal="center"/>
    </xf>
    <xf numFmtId="0" fontId="39" fillId="0" borderId="0" xfId="3" applyFont="1" applyAlignment="1">
      <alignment horizontal="justify" vertical="top" wrapText="1"/>
    </xf>
    <xf numFmtId="177" fontId="10" fillId="2" borderId="1" xfId="0" applyNumberFormat="1" applyFont="1" applyFill="1" applyBorder="1" applyAlignment="1" applyProtection="1">
      <alignment vertical="center" shrinkToFit="1"/>
      <protection locked="0"/>
    </xf>
    <xf numFmtId="177" fontId="10" fillId="2" borderId="7" xfId="0" applyNumberFormat="1" applyFont="1" applyFill="1" applyBorder="1" applyAlignment="1" applyProtection="1">
      <alignment vertical="center" shrinkToFit="1"/>
      <protection locked="0"/>
    </xf>
    <xf numFmtId="177" fontId="10" fillId="2" borderId="2" xfId="0" applyNumberFormat="1" applyFont="1" applyFill="1" applyBorder="1" applyAlignment="1" applyProtection="1">
      <alignment vertical="center" shrinkToFit="1"/>
      <protection locked="0"/>
    </xf>
    <xf numFmtId="0" fontId="2" fillId="2" borderId="3" xfId="0" applyFont="1" applyFill="1" applyBorder="1" applyProtection="1">
      <alignment vertical="center"/>
      <protection locked="0"/>
    </xf>
    <xf numFmtId="0" fontId="0" fillId="2" borderId="1" xfId="0" applyFill="1" applyBorder="1" applyProtection="1">
      <alignment vertical="center"/>
      <protection locked="0"/>
    </xf>
    <xf numFmtId="0" fontId="11" fillId="2" borderId="7" xfId="0" applyFont="1" applyFill="1" applyBorder="1" applyProtection="1">
      <alignment vertical="center"/>
      <protection locked="0"/>
    </xf>
    <xf numFmtId="0" fontId="11" fillId="2" borderId="2" xfId="0" applyFont="1" applyFill="1" applyBorder="1" applyProtection="1">
      <alignment vertical="center"/>
      <protection locked="0"/>
    </xf>
    <xf numFmtId="49" fontId="0" fillId="2" borderId="1" xfId="0" applyNumberFormat="1" applyFill="1" applyBorder="1" applyAlignment="1" applyProtection="1">
      <alignment horizontal="center" vertical="center"/>
      <protection locked="0"/>
    </xf>
    <xf numFmtId="49" fontId="11" fillId="2" borderId="7" xfId="0" applyNumberFormat="1" applyFont="1" applyFill="1" applyBorder="1" applyAlignment="1" applyProtection="1">
      <alignment horizontal="center" vertical="center"/>
      <protection locked="0"/>
    </xf>
    <xf numFmtId="49" fontId="11" fillId="2" borderId="2" xfId="0" applyNumberFormat="1" applyFont="1" applyFill="1" applyBorder="1" applyAlignment="1" applyProtection="1">
      <alignment horizontal="center" vertical="center"/>
      <protection locked="0"/>
    </xf>
    <xf numFmtId="38" fontId="35" fillId="0" borderId="1" xfId="1" applyFont="1" applyFill="1" applyBorder="1" applyAlignment="1" applyProtection="1">
      <alignment horizontal="center" vertical="center"/>
      <protection locked="0"/>
    </xf>
    <xf numFmtId="38" fontId="35" fillId="0" borderId="7" xfId="1" applyFont="1" applyFill="1" applyBorder="1" applyAlignment="1" applyProtection="1">
      <alignment horizontal="center" vertical="center"/>
      <protection locked="0"/>
    </xf>
    <xf numFmtId="38" fontId="35" fillId="0" borderId="2" xfId="1" applyFont="1" applyFill="1" applyBorder="1" applyAlignment="1" applyProtection="1">
      <alignment horizontal="center" vertical="center"/>
      <protection locked="0"/>
    </xf>
    <xf numFmtId="0" fontId="2" fillId="2" borderId="1"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0" fillId="2" borderId="3" xfId="0" applyFill="1" applyBorder="1" applyProtection="1">
      <alignment vertical="center"/>
      <protection locked="0"/>
    </xf>
    <xf numFmtId="177" fontId="10" fillId="2" borderId="1" xfId="0" applyNumberFormat="1" applyFont="1" applyFill="1" applyBorder="1" applyAlignment="1">
      <alignment horizontal="left" vertical="center"/>
    </xf>
    <xf numFmtId="177" fontId="10" fillId="2" borderId="2" xfId="0" applyNumberFormat="1" applyFont="1" applyFill="1" applyBorder="1" applyAlignment="1">
      <alignment horizontal="left" vertical="center"/>
    </xf>
    <xf numFmtId="178" fontId="10" fillId="2" borderId="1" xfId="0" applyNumberFormat="1" applyFont="1" applyFill="1" applyBorder="1" applyAlignment="1" applyProtection="1">
      <alignment horizontal="left" vertical="center"/>
      <protection locked="0"/>
    </xf>
    <xf numFmtId="178" fontId="10" fillId="2" borderId="2" xfId="0" applyNumberFormat="1" applyFont="1" applyFill="1" applyBorder="1" applyAlignment="1" applyProtection="1">
      <alignment horizontal="left" vertical="center"/>
      <protection locked="0"/>
    </xf>
    <xf numFmtId="182" fontId="5" fillId="0" borderId="1" xfId="0" applyNumberFormat="1" applyFont="1" applyBorder="1" applyAlignment="1">
      <alignment horizontal="center" vertical="center"/>
    </xf>
    <xf numFmtId="182" fontId="5" fillId="0" borderId="7" xfId="0" applyNumberFormat="1" applyFont="1" applyBorder="1" applyAlignment="1">
      <alignment horizontal="center" vertical="center"/>
    </xf>
    <xf numFmtId="182" fontId="5" fillId="0" borderId="2" xfId="0" applyNumberFormat="1" applyFont="1" applyBorder="1" applyAlignment="1">
      <alignment horizontal="center" vertical="center"/>
    </xf>
    <xf numFmtId="0" fontId="0" fillId="0" borderId="1" xfId="0" applyBorder="1" applyProtection="1">
      <alignment vertical="center"/>
      <protection locked="0"/>
    </xf>
    <xf numFmtId="0" fontId="0" fillId="0" borderId="7" xfId="0" applyBorder="1" applyProtection="1">
      <alignment vertical="center"/>
      <protection locked="0"/>
    </xf>
    <xf numFmtId="0" fontId="0" fillId="0" borderId="2" xfId="0" applyBorder="1" applyProtection="1">
      <alignment vertical="center"/>
      <protection locked="0"/>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0" fillId="0" borderId="1" xfId="0" applyBorder="1">
      <alignment vertical="center"/>
    </xf>
    <xf numFmtId="0" fontId="0" fillId="0" borderId="7" xfId="0" applyBorder="1">
      <alignment vertical="center"/>
    </xf>
    <xf numFmtId="0" fontId="0" fillId="0" borderId="2" xfId="0" applyBorder="1">
      <alignment vertical="center"/>
    </xf>
    <xf numFmtId="182" fontId="5" fillId="0" borderId="1" xfId="0" applyNumberFormat="1" applyFont="1" applyBorder="1" applyAlignment="1">
      <alignment horizontal="center" vertical="center" shrinkToFit="1"/>
    </xf>
    <xf numFmtId="182" fontId="5" fillId="0" borderId="7" xfId="0" applyNumberFormat="1" applyFont="1" applyBorder="1" applyAlignment="1">
      <alignment horizontal="center" vertical="center" shrinkToFit="1"/>
    </xf>
    <xf numFmtId="182" fontId="5" fillId="0" borderId="2" xfId="0" applyNumberFormat="1" applyFont="1" applyBorder="1" applyAlignment="1">
      <alignment horizontal="center" vertical="center" shrinkToFit="1"/>
    </xf>
    <xf numFmtId="185" fontId="0" fillId="0" borderId="1" xfId="1" applyNumberFormat="1" applyFont="1" applyBorder="1" applyProtection="1">
      <alignment vertical="center"/>
      <protection locked="0"/>
    </xf>
    <xf numFmtId="185" fontId="0" fillId="0" borderId="7" xfId="1" applyNumberFormat="1" applyFont="1" applyBorder="1" applyProtection="1">
      <alignment vertical="center"/>
      <protection locked="0"/>
    </xf>
    <xf numFmtId="185" fontId="0" fillId="0" borderId="2" xfId="1" applyNumberFormat="1" applyFont="1" applyBorder="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187" fontId="8" fillId="0" borderId="1" xfId="1" applyNumberFormat="1" applyFont="1" applyBorder="1" applyProtection="1">
      <alignment vertical="center"/>
      <protection locked="0"/>
    </xf>
    <xf numFmtId="187" fontId="8" fillId="0" borderId="7" xfId="1" applyNumberFormat="1" applyFont="1" applyBorder="1" applyProtection="1">
      <alignment vertical="center"/>
      <protection locked="0"/>
    </xf>
    <xf numFmtId="187" fontId="8" fillId="0" borderId="2" xfId="1" applyNumberFormat="1" applyFont="1" applyBorder="1" applyProtection="1">
      <alignment vertical="center"/>
      <protection locked="0"/>
    </xf>
    <xf numFmtId="0" fontId="0" fillId="0" borderId="1" xfId="0" applyBorder="1" applyAlignment="1">
      <alignment horizontal="center" vertical="center"/>
    </xf>
    <xf numFmtId="0" fontId="0" fillId="0" borderId="7" xfId="0" applyBorder="1" applyAlignment="1">
      <alignment horizontal="center" vertical="center"/>
    </xf>
    <xf numFmtId="190" fontId="0" fillId="0" borderId="1" xfId="0" applyNumberFormat="1" applyBorder="1" applyAlignment="1" applyProtection="1">
      <alignment vertical="center" shrinkToFit="1"/>
      <protection locked="0"/>
    </xf>
    <xf numFmtId="190" fontId="0" fillId="0" borderId="7" xfId="0" applyNumberFormat="1" applyBorder="1" applyAlignment="1" applyProtection="1">
      <alignment vertical="center" shrinkToFit="1"/>
      <protection locked="0"/>
    </xf>
    <xf numFmtId="190" fontId="0" fillId="0" borderId="2" xfId="0" applyNumberFormat="1" applyBorder="1" applyAlignment="1" applyProtection="1">
      <alignment vertical="center" shrinkToFit="1"/>
      <protection locked="0"/>
    </xf>
    <xf numFmtId="186" fontId="0" fillId="0" borderId="1" xfId="0" applyNumberFormat="1" applyBorder="1" applyAlignment="1" applyProtection="1">
      <alignment vertical="center" shrinkToFit="1"/>
      <protection locked="0"/>
    </xf>
    <xf numFmtId="186" fontId="0" fillId="0" borderId="7" xfId="0" applyNumberFormat="1" applyBorder="1" applyAlignment="1" applyProtection="1">
      <alignment vertical="center" shrinkToFit="1"/>
      <protection locked="0"/>
    </xf>
    <xf numFmtId="186" fontId="0" fillId="0" borderId="2" xfId="0" applyNumberFormat="1" applyBorder="1" applyAlignment="1" applyProtection="1">
      <alignment vertical="center" shrinkToFit="1"/>
      <protection locked="0"/>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185" fontId="0" fillId="0" borderId="1" xfId="1" applyNumberFormat="1" applyFont="1" applyBorder="1" applyProtection="1">
      <alignment vertical="center"/>
    </xf>
    <xf numFmtId="185" fontId="0" fillId="0" borderId="7" xfId="1" applyNumberFormat="1" applyFont="1" applyBorder="1" applyProtection="1">
      <alignment vertical="center"/>
    </xf>
    <xf numFmtId="185" fontId="0" fillId="0" borderId="2" xfId="1" applyNumberFormat="1" applyFont="1" applyBorder="1" applyProtection="1">
      <alignment vertical="center"/>
    </xf>
    <xf numFmtId="0" fontId="7" fillId="0" borderId="0" xfId="0" applyFont="1" applyAlignment="1">
      <alignment horizontal="center" vertical="center"/>
    </xf>
    <xf numFmtId="0" fontId="0" fillId="0" borderId="28" xfId="0" applyBorder="1" applyAlignment="1">
      <alignment horizontal="center" vertical="center"/>
    </xf>
    <xf numFmtId="0" fontId="0" fillId="0" borderId="31" xfId="0" applyBorder="1" applyAlignment="1">
      <alignment horizontal="center" vertical="center"/>
    </xf>
    <xf numFmtId="0" fontId="0" fillId="0" borderId="29" xfId="0" applyBorder="1" applyAlignment="1">
      <alignment horizontal="center" vertical="center"/>
    </xf>
    <xf numFmtId="0" fontId="0" fillId="0" borderId="35"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82" fontId="31" fillId="0" borderId="28" xfId="0" applyNumberFormat="1" applyFont="1" applyBorder="1" applyAlignment="1">
      <alignment horizontal="center" vertical="center"/>
    </xf>
    <xf numFmtId="182" fontId="31" fillId="0" borderId="31" xfId="0" applyNumberFormat="1" applyFont="1" applyBorder="1" applyAlignment="1">
      <alignment horizontal="center" vertical="center"/>
    </xf>
    <xf numFmtId="182" fontId="31" fillId="0" borderId="35" xfId="0" applyNumberFormat="1" applyFont="1" applyBorder="1" applyAlignment="1">
      <alignment horizontal="center" vertical="center"/>
    </xf>
    <xf numFmtId="182" fontId="31" fillId="0" borderId="20" xfId="0" applyNumberFormat="1" applyFont="1" applyBorder="1" applyAlignment="1">
      <alignment horizontal="center" vertical="center"/>
    </xf>
    <xf numFmtId="181" fontId="31" fillId="0" borderId="31" xfId="0" applyNumberFormat="1" applyFont="1" applyBorder="1" applyAlignment="1">
      <alignment horizontal="center" vertical="center"/>
    </xf>
    <xf numFmtId="181" fontId="31" fillId="0" borderId="29" xfId="0" applyNumberFormat="1" applyFont="1" applyBorder="1" applyAlignment="1">
      <alignment horizontal="center" vertical="center"/>
    </xf>
    <xf numFmtId="181" fontId="31" fillId="0" borderId="20" xfId="0" applyNumberFormat="1" applyFont="1" applyBorder="1" applyAlignment="1">
      <alignment horizontal="center" vertical="center"/>
    </xf>
    <xf numFmtId="181" fontId="31" fillId="0" borderId="21" xfId="0" applyNumberFormat="1" applyFont="1" applyBorder="1" applyAlignment="1">
      <alignment horizontal="center" vertical="center"/>
    </xf>
    <xf numFmtId="31" fontId="27" fillId="4" borderId="0" xfId="0" applyNumberFormat="1" applyFont="1" applyFill="1" applyAlignment="1" applyProtection="1">
      <alignment horizontal="center" vertical="center"/>
      <protection locked="0"/>
    </xf>
    <xf numFmtId="182" fontId="34" fillId="0" borderId="20" xfId="0" applyNumberFormat="1" applyFont="1" applyBorder="1" applyAlignment="1">
      <alignment horizontal="distributed" vertical="center" wrapText="1"/>
    </xf>
    <xf numFmtId="182" fontId="0" fillId="0" borderId="31" xfId="0" applyNumberFormat="1" applyBorder="1" applyAlignment="1">
      <alignment vertical="center" wrapText="1"/>
    </xf>
    <xf numFmtId="182" fontId="0" fillId="0" borderId="29" xfId="0" applyNumberFormat="1" applyBorder="1" applyAlignment="1">
      <alignment vertical="center" wrapText="1"/>
    </xf>
    <xf numFmtId="182" fontId="0" fillId="0" borderId="20" xfId="0" applyNumberFormat="1" applyBorder="1" applyAlignment="1">
      <alignment vertical="center" wrapText="1"/>
    </xf>
    <xf numFmtId="182" fontId="0" fillId="0" borderId="21" xfId="0" applyNumberFormat="1" applyBorder="1" applyAlignment="1">
      <alignment vertical="center" wrapText="1"/>
    </xf>
    <xf numFmtId="0" fontId="0" fillId="0" borderId="28" xfId="0" applyBorder="1">
      <alignment vertical="center"/>
    </xf>
    <xf numFmtId="0" fontId="0" fillId="0" borderId="31" xfId="0" applyBorder="1">
      <alignment vertical="center"/>
    </xf>
    <xf numFmtId="0" fontId="0" fillId="0" borderId="29" xfId="0" applyBorder="1">
      <alignment vertical="center"/>
    </xf>
    <xf numFmtId="0" fontId="0" fillId="0" borderId="15" xfId="0" applyBorder="1">
      <alignment vertical="center"/>
    </xf>
    <xf numFmtId="0" fontId="0" fillId="0" borderId="0" xfId="0">
      <alignment vertical="center"/>
    </xf>
    <xf numFmtId="0" fontId="0" fillId="0" borderId="19" xfId="0" applyBorder="1">
      <alignment vertical="center"/>
    </xf>
    <xf numFmtId="0" fontId="0" fillId="0" borderId="35" xfId="0" applyBorder="1">
      <alignment vertical="center"/>
    </xf>
    <xf numFmtId="0" fontId="0" fillId="0" borderId="20" xfId="0" applyBorder="1">
      <alignment vertical="center"/>
    </xf>
    <xf numFmtId="0" fontId="0" fillId="0" borderId="21" xfId="0" applyBorder="1">
      <alignment vertical="center"/>
    </xf>
    <xf numFmtId="0" fontId="5" fillId="0" borderId="44" xfId="0" applyFont="1" applyBorder="1" applyAlignment="1">
      <alignment vertical="center" textRotation="255"/>
    </xf>
    <xf numFmtId="0" fontId="5" fillId="0" borderId="45" xfId="0" applyFont="1" applyBorder="1" applyAlignment="1">
      <alignment vertical="center" textRotation="255"/>
    </xf>
    <xf numFmtId="0" fontId="5" fillId="0" borderId="46" xfId="0" applyFont="1" applyBorder="1" applyAlignment="1">
      <alignment vertical="center" textRotation="255"/>
    </xf>
    <xf numFmtId="182" fontId="0" fillId="0" borderId="0" xfId="0" applyNumberFormat="1" applyAlignment="1">
      <alignment horizontal="distributed" vertical="center"/>
    </xf>
    <xf numFmtId="182" fontId="8" fillId="0" borderId="0" xfId="0" applyNumberFormat="1" applyFont="1" applyAlignment="1">
      <alignment vertical="center" shrinkToFit="1"/>
    </xf>
    <xf numFmtId="182" fontId="9" fillId="0" borderId="0" xfId="0" applyNumberFormat="1" applyFont="1" applyAlignment="1">
      <alignment horizontal="distributed" vertical="center"/>
    </xf>
    <xf numFmtId="182" fontId="0" fillId="0" borderId="0" xfId="0" applyNumberFormat="1" applyAlignment="1">
      <alignment horizontal="center" vertical="center"/>
    </xf>
    <xf numFmtId="182" fontId="0" fillId="0" borderId="19" xfId="0" applyNumberFormat="1" applyBorder="1" applyAlignment="1">
      <alignment horizontal="center" vertical="center"/>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182" fontId="0" fillId="0" borderId="20" xfId="0" applyNumberFormat="1" applyBorder="1" applyAlignment="1">
      <alignment horizontal="center" vertical="center"/>
    </xf>
    <xf numFmtId="182" fontId="0" fillId="0" borderId="0" xfId="0" applyNumberFormat="1" applyAlignment="1">
      <alignment horizontal="distributed" vertical="center" wrapText="1"/>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5" fillId="0" borderId="32" xfId="0" applyFont="1" applyBorder="1" applyAlignment="1">
      <alignment horizontal="center" vertical="center"/>
    </xf>
    <xf numFmtId="0" fontId="5" fillId="0" borderId="30" xfId="0" applyFont="1" applyBorder="1" applyAlignment="1">
      <alignment vertical="center" textRotation="255"/>
    </xf>
    <xf numFmtId="0" fontId="5" fillId="0" borderId="33" xfId="0" applyFont="1" applyBorder="1" applyAlignment="1">
      <alignment vertical="center" textRotation="255"/>
    </xf>
    <xf numFmtId="0" fontId="5" fillId="0" borderId="34" xfId="0" applyFont="1" applyBorder="1" applyAlignment="1">
      <alignment vertical="center" textRotation="255"/>
    </xf>
    <xf numFmtId="31" fontId="27" fillId="0" borderId="0" xfId="0" applyNumberFormat="1" applyFont="1" applyAlignment="1">
      <alignment horizontal="center" vertical="center"/>
    </xf>
    <xf numFmtId="180" fontId="0" fillId="0" borderId="1" xfId="0" applyNumberFormat="1" applyBorder="1">
      <alignment vertical="center"/>
    </xf>
    <xf numFmtId="180" fontId="0" fillId="0" borderId="7" xfId="0" applyNumberFormat="1" applyBorder="1">
      <alignment vertical="center"/>
    </xf>
    <xf numFmtId="180" fontId="0" fillId="0" borderId="2" xfId="0" applyNumberFormat="1" applyBorder="1">
      <alignment vertical="center"/>
    </xf>
    <xf numFmtId="188" fontId="0" fillId="0" borderId="1" xfId="0" applyNumberFormat="1" applyBorder="1">
      <alignment vertical="center"/>
    </xf>
    <xf numFmtId="188" fontId="0" fillId="0" borderId="7" xfId="0" applyNumberFormat="1" applyBorder="1">
      <alignment vertical="center"/>
    </xf>
    <xf numFmtId="188" fontId="0" fillId="0" borderId="2" xfId="0" applyNumberFormat="1" applyBorder="1">
      <alignment vertical="center"/>
    </xf>
    <xf numFmtId="180" fontId="0" fillId="0" borderId="1" xfId="0" applyNumberFormat="1" applyBorder="1" applyAlignment="1">
      <alignment horizontal="center" vertical="center"/>
    </xf>
    <xf numFmtId="180" fontId="0" fillId="0" borderId="2" xfId="0" applyNumberFormat="1" applyBorder="1" applyAlignment="1">
      <alignment horizontal="center" vertical="center"/>
    </xf>
    <xf numFmtId="189" fontId="8" fillId="0" borderId="1" xfId="1" applyNumberFormat="1" applyFont="1" applyBorder="1" applyProtection="1">
      <alignment vertical="center"/>
    </xf>
    <xf numFmtId="189" fontId="8" fillId="0" borderId="7" xfId="1" applyNumberFormat="1" applyFont="1" applyBorder="1" applyProtection="1">
      <alignment vertical="center"/>
    </xf>
    <xf numFmtId="189" fontId="8" fillId="0" borderId="2" xfId="1" applyNumberFormat="1" applyFont="1" applyBorder="1" applyProtection="1">
      <alignment vertical="center"/>
    </xf>
    <xf numFmtId="185" fontId="2" fillId="0" borderId="1" xfId="1" applyNumberFormat="1" applyFont="1" applyBorder="1" applyProtection="1">
      <alignment vertical="center"/>
    </xf>
    <xf numFmtId="185" fontId="2" fillId="0" borderId="7" xfId="1" applyNumberFormat="1" applyFont="1" applyBorder="1" applyProtection="1">
      <alignment vertical="center"/>
    </xf>
    <xf numFmtId="185" fontId="2" fillId="0" borderId="2" xfId="1" applyNumberFormat="1" applyFont="1" applyBorder="1" applyProtection="1">
      <alignment vertical="center"/>
    </xf>
    <xf numFmtId="183" fontId="0" fillId="0" borderId="1" xfId="0" applyNumberFormat="1" applyBorder="1">
      <alignment vertical="center"/>
    </xf>
    <xf numFmtId="183" fontId="0" fillId="0" borderId="7" xfId="0" applyNumberFormat="1" applyBorder="1">
      <alignment vertical="center"/>
    </xf>
    <xf numFmtId="183" fontId="0" fillId="0" borderId="2" xfId="0" applyNumberFormat="1" applyBorder="1">
      <alignment vertical="center"/>
    </xf>
    <xf numFmtId="0" fontId="5" fillId="0" borderId="39" xfId="0" applyFont="1" applyBorder="1" applyAlignment="1">
      <alignment horizontal="center" vertical="center"/>
    </xf>
    <xf numFmtId="0" fontId="0" fillId="0" borderId="31" xfId="0" applyBorder="1" applyAlignment="1">
      <alignment vertical="center" wrapText="1"/>
    </xf>
    <xf numFmtId="0" fontId="0" fillId="0" borderId="29" xfId="0" applyBorder="1" applyAlignment="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27" fillId="0" borderId="0" xfId="0" applyFont="1" applyAlignment="1" applyProtection="1">
      <alignment horizontal="center" vertical="center"/>
      <protection locked="0"/>
    </xf>
    <xf numFmtId="0" fontId="20" fillId="0" borderId="50" xfId="2" applyBorder="1">
      <alignment vertical="center"/>
    </xf>
    <xf numFmtId="0" fontId="20" fillId="0" borderId="51" xfId="2" applyBorder="1">
      <alignment vertical="center"/>
    </xf>
    <xf numFmtId="0" fontId="20" fillId="0" borderId="52" xfId="2" applyBorder="1">
      <alignment vertical="center"/>
    </xf>
    <xf numFmtId="0" fontId="20" fillId="0" borderId="20" xfId="2" applyBorder="1" applyAlignment="1">
      <alignment horizontal="center" vertical="center"/>
    </xf>
    <xf numFmtId="0" fontId="5" fillId="0" borderId="1" xfId="2" applyFont="1" applyBorder="1" applyAlignment="1">
      <alignment horizontal="center" vertical="center"/>
    </xf>
    <xf numFmtId="0" fontId="5" fillId="0" borderId="7" xfId="2" applyFont="1" applyBorder="1" applyAlignment="1">
      <alignment horizontal="center" vertical="center"/>
    </xf>
    <xf numFmtId="0" fontId="5" fillId="0" borderId="2" xfId="2" applyFont="1" applyBorder="1" applyAlignment="1">
      <alignment horizontal="center" vertical="center"/>
    </xf>
    <xf numFmtId="0" fontId="20" fillId="0" borderId="41" xfId="2" applyBorder="1">
      <alignment vertical="center"/>
    </xf>
    <xf numFmtId="0" fontId="20" fillId="0" borderId="42" xfId="2" applyBorder="1">
      <alignment vertical="center"/>
    </xf>
    <xf numFmtId="0" fontId="20" fillId="0" borderId="53" xfId="2" applyBorder="1">
      <alignment vertical="center"/>
    </xf>
    <xf numFmtId="182" fontId="20" fillId="0" borderId="0" xfId="2" applyNumberFormat="1">
      <alignment vertical="center"/>
    </xf>
    <xf numFmtId="0" fontId="20" fillId="0" borderId="47" xfId="2" applyBorder="1">
      <alignment vertical="center"/>
    </xf>
    <xf numFmtId="0" fontId="20" fillId="0" borderId="48" xfId="2" applyBorder="1">
      <alignment vertical="center"/>
    </xf>
    <xf numFmtId="0" fontId="20" fillId="0" borderId="49" xfId="2" applyBorder="1">
      <alignment vertical="center"/>
    </xf>
    <xf numFmtId="182" fontId="20" fillId="0" borderId="0" xfId="2" applyNumberFormat="1" applyAlignment="1">
      <alignment vertical="center" shrinkToFit="1"/>
    </xf>
  </cellXfs>
  <cellStyles count="5">
    <cellStyle name="桁区切り" xfId="1" builtinId="6"/>
    <cellStyle name="標準" xfId="0" builtinId="0"/>
    <cellStyle name="標準 2" xfId="3" xr:uid="{BF4CCEA4-BBFB-42A0-8D91-F18FA1D08024}"/>
    <cellStyle name="標準 3" xfId="4" xr:uid="{DFF2B86B-A851-4130-825F-E9EB7A485497}"/>
    <cellStyle name="標準_Book2" xfId="2" xr:uid="{00000000-0005-0000-0000-000002000000}"/>
  </cellStyles>
  <dxfs count="0"/>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2" Type="http://schemas.openxmlformats.org/officeDocument/2006/relationships/image" Target="../media/image3.tmp"/><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14</xdr:col>
      <xdr:colOff>277604</xdr:colOff>
      <xdr:row>43</xdr:row>
      <xdr:rowOff>10484</xdr:rowOff>
    </xdr:to>
    <xdr:pic>
      <xdr:nvPicPr>
        <xdr:cNvPr id="14" name="図 13">
          <a:extLst>
            <a:ext uri="{FF2B5EF4-FFF2-40B4-BE49-F238E27FC236}">
              <a16:creationId xmlns:a16="http://schemas.microsoft.com/office/drawing/2014/main" id="{CA2444B9-13C2-7286-5061-DD4A97A3D1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647700"/>
          <a:ext cx="9878804" cy="6868484"/>
        </a:xfrm>
        <a:prstGeom prst="rect">
          <a:avLst/>
        </a:prstGeom>
      </xdr:spPr>
    </xdr:pic>
    <xdr:clientData/>
  </xdr:twoCellAnchor>
  <xdr:oneCellAnchor>
    <xdr:from>
      <xdr:col>4</xdr:col>
      <xdr:colOff>342900</xdr:colOff>
      <xdr:row>7</xdr:row>
      <xdr:rowOff>92632</xdr:rowOff>
    </xdr:from>
    <xdr:ext cx="2209800" cy="443385"/>
    <xdr:sp macro="" textlink="">
      <xdr:nvSpPr>
        <xdr:cNvPr id="3" name="AutoShape 4">
          <a:extLst>
            <a:ext uri="{FF2B5EF4-FFF2-40B4-BE49-F238E27FC236}">
              <a16:creationId xmlns:a16="http://schemas.microsoft.com/office/drawing/2014/main" id="{44E11462-38E7-4A73-89BB-BE562C2605F8}"/>
            </a:ext>
          </a:extLst>
        </xdr:cNvPr>
        <xdr:cNvSpPr>
          <a:spLocks noChangeArrowheads="1"/>
        </xdr:cNvSpPr>
      </xdr:nvSpPr>
      <xdr:spPr bwMode="auto">
        <a:xfrm>
          <a:off x="3086100" y="1426132"/>
          <a:ext cx="2209800" cy="443385"/>
        </a:xfrm>
        <a:prstGeom prst="star24">
          <a:avLst>
            <a:gd name="adj" fmla="val 3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18288" bIns="18288" anchor="ctr" upright="1">
          <a:spAutoFit/>
        </a:bodyPr>
        <a:lstStyle/>
        <a:p>
          <a:pPr algn="ctr" rtl="0">
            <a:defRPr sz="1000"/>
          </a:pPr>
          <a:r>
            <a:rPr lang="ja-JP" altLang="en-US" sz="1200" b="0" i="0" u="none" strike="noStrike" baseline="0">
              <a:solidFill>
                <a:srgbClr val="FF0000"/>
              </a:solidFill>
              <a:latin typeface="ＭＳ Ｐ明朝"/>
              <a:ea typeface="ＭＳ Ｐ明朝"/>
            </a:rPr>
            <a:t>記載例①</a:t>
          </a:r>
        </a:p>
      </xdr:txBody>
    </xdr:sp>
    <xdr:clientData/>
  </xdr:oneCellAnchor>
  <xdr:twoCellAnchor editAs="oneCell">
    <xdr:from>
      <xdr:col>9</xdr:col>
      <xdr:colOff>304800</xdr:colOff>
      <xdr:row>4</xdr:row>
      <xdr:rowOff>28575</xdr:rowOff>
    </xdr:from>
    <xdr:to>
      <xdr:col>12</xdr:col>
      <xdr:colOff>523875</xdr:colOff>
      <xdr:row>5</xdr:row>
      <xdr:rowOff>123825</xdr:rowOff>
    </xdr:to>
    <xdr:sp macro="" textlink="">
      <xdr:nvSpPr>
        <xdr:cNvPr id="4" name="AutoShape 5">
          <a:extLst>
            <a:ext uri="{FF2B5EF4-FFF2-40B4-BE49-F238E27FC236}">
              <a16:creationId xmlns:a16="http://schemas.microsoft.com/office/drawing/2014/main" id="{D1798DA6-E8F0-4BA5-9382-55B2D95C4B92}"/>
            </a:ext>
          </a:extLst>
        </xdr:cNvPr>
        <xdr:cNvSpPr>
          <a:spLocks noChangeArrowheads="1"/>
        </xdr:cNvSpPr>
      </xdr:nvSpPr>
      <xdr:spPr bwMode="auto">
        <a:xfrm>
          <a:off x="6477000" y="200025"/>
          <a:ext cx="2276475" cy="266700"/>
        </a:xfrm>
        <a:prstGeom prst="wedgeRoundRectCallout">
          <a:avLst>
            <a:gd name="adj1" fmla="val -851"/>
            <a:gd name="adj2" fmla="val 8885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oneCellAnchor>
    <xdr:from>
      <xdr:col>10</xdr:col>
      <xdr:colOff>238125</xdr:colOff>
      <xdr:row>22</xdr:row>
      <xdr:rowOff>28575</xdr:rowOff>
    </xdr:from>
    <xdr:ext cx="2166007" cy="649540"/>
    <xdr:sp macro="" textlink="">
      <xdr:nvSpPr>
        <xdr:cNvPr id="6" name="AutoShape 5">
          <a:extLst>
            <a:ext uri="{FF2B5EF4-FFF2-40B4-BE49-F238E27FC236}">
              <a16:creationId xmlns:a16="http://schemas.microsoft.com/office/drawing/2014/main" id="{841BBE02-73EE-491F-A277-EE4BFD26C3F8}"/>
            </a:ext>
          </a:extLst>
        </xdr:cNvPr>
        <xdr:cNvSpPr>
          <a:spLocks noChangeArrowheads="1"/>
        </xdr:cNvSpPr>
      </xdr:nvSpPr>
      <xdr:spPr bwMode="auto">
        <a:xfrm>
          <a:off x="7096125" y="3286125"/>
          <a:ext cx="2166007" cy="649540"/>
        </a:xfrm>
        <a:prstGeom prst="wedgeRoundRectCallout">
          <a:avLst>
            <a:gd name="adj1" fmla="val -65102"/>
            <a:gd name="adj2" fmla="val -172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FF0000"/>
              </a:solidFill>
              <a:latin typeface="ＭＳ Ｐ明朝"/>
              <a:ea typeface="ＭＳ Ｐ明朝"/>
            </a:rPr>
            <a:t>請求明細が1ページで</a:t>
          </a:r>
        </a:p>
        <a:p>
          <a:pPr algn="ctr" rtl="0">
            <a:defRPr sz="1000"/>
          </a:pPr>
          <a:r>
            <a:rPr lang="ja-JP" altLang="en-US" sz="1100" b="0" i="0" u="none" strike="noStrike" baseline="0">
              <a:solidFill>
                <a:srgbClr val="FF0000"/>
              </a:solidFill>
              <a:latin typeface="ＭＳ Ｐ明朝"/>
              <a:ea typeface="ＭＳ Ｐ明朝"/>
            </a:rPr>
            <a:t>収まるときは、個別に記載し</a:t>
          </a:r>
        </a:p>
        <a:p>
          <a:pPr algn="ctr" rtl="0">
            <a:lnSpc>
              <a:spcPts val="1300"/>
            </a:lnSpc>
            <a:defRPr sz="1000"/>
          </a:pPr>
          <a:r>
            <a:rPr lang="ja-JP" altLang="en-US" sz="1100" b="0" i="0" u="none" strike="noStrike" baseline="0">
              <a:solidFill>
                <a:srgbClr val="FF0000"/>
              </a:solidFill>
              <a:latin typeface="ＭＳ Ｐ明朝"/>
              <a:ea typeface="ＭＳ Ｐ明朝"/>
            </a:rPr>
            <a:t>1ページ目のみ、提出してください。</a:t>
          </a:r>
        </a:p>
      </xdr:txBody>
    </xdr:sp>
    <xdr:clientData/>
  </xdr:oneCellAnchor>
  <xdr:twoCellAnchor>
    <xdr:from>
      <xdr:col>9</xdr:col>
      <xdr:colOff>257175</xdr:colOff>
      <xdr:row>21</xdr:row>
      <xdr:rowOff>9525</xdr:rowOff>
    </xdr:from>
    <xdr:to>
      <xdr:col>9</xdr:col>
      <xdr:colOff>476250</xdr:colOff>
      <xdr:row>33</xdr:row>
      <xdr:rowOff>28575</xdr:rowOff>
    </xdr:to>
    <xdr:sp macro="" textlink="">
      <xdr:nvSpPr>
        <xdr:cNvPr id="8" name="AutoShape 2">
          <a:extLst>
            <a:ext uri="{FF2B5EF4-FFF2-40B4-BE49-F238E27FC236}">
              <a16:creationId xmlns:a16="http://schemas.microsoft.com/office/drawing/2014/main" id="{E4C08AA8-FBD2-4B78-A637-6A3B8FF7C958}"/>
            </a:ext>
          </a:extLst>
        </xdr:cNvPr>
        <xdr:cNvSpPr>
          <a:spLocks/>
        </xdr:cNvSpPr>
      </xdr:nvSpPr>
      <xdr:spPr bwMode="auto">
        <a:xfrm>
          <a:off x="6429375" y="3095625"/>
          <a:ext cx="219075" cy="2076450"/>
        </a:xfrm>
        <a:prstGeom prst="rightBrace">
          <a:avLst>
            <a:gd name="adj1" fmla="val 78623"/>
            <a:gd name="adj2" fmla="val 195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10</xdr:col>
      <xdr:colOff>104775</xdr:colOff>
      <xdr:row>30</xdr:row>
      <xdr:rowOff>133350</xdr:rowOff>
    </xdr:from>
    <xdr:to>
      <xdr:col>13</xdr:col>
      <xdr:colOff>323850</xdr:colOff>
      <xdr:row>32</xdr:row>
      <xdr:rowOff>57150</xdr:rowOff>
    </xdr:to>
    <xdr:sp macro="" textlink="">
      <xdr:nvSpPr>
        <xdr:cNvPr id="10" name="AutoShape 5">
          <a:extLst>
            <a:ext uri="{FF2B5EF4-FFF2-40B4-BE49-F238E27FC236}">
              <a16:creationId xmlns:a16="http://schemas.microsoft.com/office/drawing/2014/main" id="{A5375D4D-97F0-417D-8E97-59C0CF20E807}"/>
            </a:ext>
          </a:extLst>
        </xdr:cNvPr>
        <xdr:cNvSpPr>
          <a:spLocks noChangeArrowheads="1"/>
        </xdr:cNvSpPr>
      </xdr:nvSpPr>
      <xdr:spPr bwMode="auto">
        <a:xfrm>
          <a:off x="6962775" y="5410200"/>
          <a:ext cx="2276475" cy="266700"/>
        </a:xfrm>
        <a:prstGeom prst="wedgeRoundRectCallout">
          <a:avLst>
            <a:gd name="adj1" fmla="val -5453"/>
            <a:gd name="adj2" fmla="val 12813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twoCellAnchor editAs="oneCell">
    <xdr:from>
      <xdr:col>1</xdr:col>
      <xdr:colOff>600075</xdr:colOff>
      <xdr:row>31</xdr:row>
      <xdr:rowOff>95250</xdr:rowOff>
    </xdr:from>
    <xdr:to>
      <xdr:col>5</xdr:col>
      <xdr:colOff>163767</xdr:colOff>
      <xdr:row>35</xdr:row>
      <xdr:rowOff>95250</xdr:rowOff>
    </xdr:to>
    <xdr:sp macro="" textlink="">
      <xdr:nvSpPr>
        <xdr:cNvPr id="12" name="AutoShape 5">
          <a:extLst>
            <a:ext uri="{FF2B5EF4-FFF2-40B4-BE49-F238E27FC236}">
              <a16:creationId xmlns:a16="http://schemas.microsoft.com/office/drawing/2014/main" id="{B1629335-E7A4-4D0E-9072-4EA566075107}"/>
            </a:ext>
          </a:extLst>
        </xdr:cNvPr>
        <xdr:cNvSpPr>
          <a:spLocks noChangeArrowheads="1"/>
        </xdr:cNvSpPr>
      </xdr:nvSpPr>
      <xdr:spPr bwMode="auto">
        <a:xfrm>
          <a:off x="1285875" y="5543550"/>
          <a:ext cx="2306892" cy="685800"/>
        </a:xfrm>
        <a:prstGeom prst="wedgeRoundRectCallout">
          <a:avLst>
            <a:gd name="adj1" fmla="val 43055"/>
            <a:gd name="adj2" fmla="val 8500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1000" b="0" i="0" u="none" strike="noStrike" baseline="0">
              <a:solidFill>
                <a:srgbClr val="FF0000"/>
              </a:solidFill>
              <a:latin typeface="ＭＳ Ｐ明朝"/>
              <a:ea typeface="ＭＳ Ｐ明朝"/>
            </a:rPr>
            <a:t>税率を入力</a:t>
          </a:r>
          <a:endParaRPr lang="en-US" altLang="ja-JP" sz="1000" b="0" i="0" u="none" strike="noStrike" baseline="0">
            <a:solidFill>
              <a:srgbClr val="FF0000"/>
            </a:solidFill>
            <a:latin typeface="ＭＳ Ｐ明朝"/>
            <a:ea typeface="ＭＳ Ｐ明朝"/>
          </a:endParaRPr>
        </a:p>
        <a:p>
          <a:pPr algn="l" rtl="0">
            <a:defRPr sz="1000"/>
          </a:pPr>
          <a:r>
            <a:rPr lang="ja-JP" altLang="en-US" sz="1000" b="0" i="0" u="none" strike="noStrike" baseline="0">
              <a:solidFill>
                <a:srgbClr val="FF0000"/>
              </a:solidFill>
              <a:latin typeface="ＭＳ Ｐ明朝"/>
              <a:ea typeface="ＭＳ Ｐ明朝"/>
            </a:rPr>
            <a:t>税率が変更になった場合は</a:t>
          </a:r>
          <a:endParaRPr lang="en-US" altLang="ja-JP" sz="1000" b="0" i="0" u="none" strike="noStrike" baseline="0">
            <a:solidFill>
              <a:srgbClr val="FF0000"/>
            </a:solidFill>
            <a:latin typeface="ＭＳ Ｐ明朝"/>
            <a:ea typeface="ＭＳ Ｐ明朝"/>
          </a:endParaRPr>
        </a:p>
        <a:p>
          <a:pPr algn="l" rtl="0">
            <a:defRPr sz="1000"/>
          </a:pPr>
          <a:r>
            <a:rPr lang="ja-JP" altLang="en-US" sz="1000" b="1" i="0" u="none" strike="noStrike" baseline="0">
              <a:solidFill>
                <a:srgbClr val="FF0000"/>
              </a:solidFill>
              <a:latin typeface="ＭＳ Ｐ明朝"/>
              <a:ea typeface="ＭＳ Ｐ明朝"/>
            </a:rPr>
            <a:t>税率ごと</a:t>
          </a:r>
          <a:r>
            <a:rPr lang="ja-JP" altLang="en-US" sz="1000" b="0" i="0" u="none" strike="noStrike" baseline="0">
              <a:solidFill>
                <a:srgbClr val="FF0000"/>
              </a:solidFill>
              <a:latin typeface="ＭＳ Ｐ明朝"/>
              <a:ea typeface="ＭＳ Ｐ明朝"/>
            </a:rPr>
            <a:t>に請求書を作成してください。</a:t>
          </a:r>
        </a:p>
      </xdr:txBody>
    </xdr:sp>
    <xdr:clientData/>
  </xdr:twoCellAnchor>
  <xdr:twoCellAnchor editAs="oneCell">
    <xdr:from>
      <xdr:col>6</xdr:col>
      <xdr:colOff>114300</xdr:colOff>
      <xdr:row>17</xdr:row>
      <xdr:rowOff>0</xdr:rowOff>
    </xdr:from>
    <xdr:to>
      <xdr:col>9</xdr:col>
      <xdr:colOff>333375</xdr:colOff>
      <xdr:row>18</xdr:row>
      <xdr:rowOff>95250</xdr:rowOff>
    </xdr:to>
    <xdr:sp macro="" textlink="">
      <xdr:nvSpPr>
        <xdr:cNvPr id="16" name="AutoShape 5">
          <a:extLst>
            <a:ext uri="{FF2B5EF4-FFF2-40B4-BE49-F238E27FC236}">
              <a16:creationId xmlns:a16="http://schemas.microsoft.com/office/drawing/2014/main" id="{1D60030A-957A-4333-ABE0-BB96417011A7}"/>
            </a:ext>
          </a:extLst>
        </xdr:cNvPr>
        <xdr:cNvSpPr>
          <a:spLocks noChangeArrowheads="1"/>
        </xdr:cNvSpPr>
      </xdr:nvSpPr>
      <xdr:spPr bwMode="auto">
        <a:xfrm>
          <a:off x="4229100" y="3048000"/>
          <a:ext cx="2276475" cy="266700"/>
        </a:xfrm>
        <a:prstGeom prst="wedgeRoundRectCallout">
          <a:avLst>
            <a:gd name="adj1" fmla="val 61075"/>
            <a:gd name="adj2" fmla="val 14599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14</xdr:col>
      <xdr:colOff>287129</xdr:colOff>
      <xdr:row>43</xdr:row>
      <xdr:rowOff>39060</xdr:rowOff>
    </xdr:to>
    <xdr:pic>
      <xdr:nvPicPr>
        <xdr:cNvPr id="27" name="図 26">
          <a:extLst>
            <a:ext uri="{FF2B5EF4-FFF2-40B4-BE49-F238E27FC236}">
              <a16:creationId xmlns:a16="http://schemas.microsoft.com/office/drawing/2014/main" id="{E3E19E1C-B2EC-9384-B8B4-E65E43DA79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666750"/>
          <a:ext cx="9878804" cy="6878010"/>
        </a:xfrm>
        <a:prstGeom prst="rect">
          <a:avLst/>
        </a:prstGeom>
      </xdr:spPr>
    </xdr:pic>
    <xdr:clientData/>
  </xdr:twoCellAnchor>
  <xdr:twoCellAnchor editAs="oneCell">
    <xdr:from>
      <xdr:col>0</xdr:col>
      <xdr:colOff>19050</xdr:colOff>
      <xdr:row>44</xdr:row>
      <xdr:rowOff>161925</xdr:rowOff>
    </xdr:from>
    <xdr:to>
      <xdr:col>14</xdr:col>
      <xdr:colOff>210917</xdr:colOff>
      <xdr:row>83</xdr:row>
      <xdr:rowOff>153332</xdr:rowOff>
    </xdr:to>
    <xdr:pic>
      <xdr:nvPicPr>
        <xdr:cNvPr id="25" name="図 24">
          <a:extLst>
            <a:ext uri="{FF2B5EF4-FFF2-40B4-BE49-F238E27FC236}">
              <a16:creationId xmlns:a16="http://schemas.microsoft.com/office/drawing/2014/main" id="{A45B43E2-1EC0-BD6B-E3E1-40F336EF6B1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 y="7839075"/>
          <a:ext cx="9793067" cy="6677957"/>
        </a:xfrm>
        <a:prstGeom prst="rect">
          <a:avLst/>
        </a:prstGeom>
      </xdr:spPr>
    </xdr:pic>
    <xdr:clientData/>
  </xdr:twoCellAnchor>
  <xdr:oneCellAnchor>
    <xdr:from>
      <xdr:col>4</xdr:col>
      <xdr:colOff>314324</xdr:colOff>
      <xdr:row>7</xdr:row>
      <xdr:rowOff>130732</xdr:rowOff>
    </xdr:from>
    <xdr:ext cx="2162175" cy="443385"/>
    <xdr:sp macro="" textlink="">
      <xdr:nvSpPr>
        <xdr:cNvPr id="4" name="AutoShape 10">
          <a:extLst>
            <a:ext uri="{FF2B5EF4-FFF2-40B4-BE49-F238E27FC236}">
              <a16:creationId xmlns:a16="http://schemas.microsoft.com/office/drawing/2014/main" id="{B636062B-067F-4984-9893-540E525CA73B}"/>
            </a:ext>
          </a:extLst>
        </xdr:cNvPr>
        <xdr:cNvSpPr>
          <a:spLocks noChangeArrowheads="1"/>
        </xdr:cNvSpPr>
      </xdr:nvSpPr>
      <xdr:spPr bwMode="auto">
        <a:xfrm>
          <a:off x="3057524" y="1464232"/>
          <a:ext cx="2162175" cy="443385"/>
        </a:xfrm>
        <a:prstGeom prst="star24">
          <a:avLst>
            <a:gd name="adj" fmla="val 3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18288" bIns="18288" anchor="ctr" upright="1">
          <a:spAutoFit/>
        </a:bodyPr>
        <a:lstStyle/>
        <a:p>
          <a:pPr algn="ctr" rtl="0">
            <a:defRPr sz="1000"/>
          </a:pPr>
          <a:r>
            <a:rPr lang="ja-JP" altLang="en-US" sz="1200" b="0" i="0" u="none" strike="noStrike" baseline="0">
              <a:solidFill>
                <a:srgbClr val="FF0000"/>
              </a:solidFill>
              <a:latin typeface="ＭＳ Ｐ明朝"/>
              <a:ea typeface="ＭＳ Ｐ明朝"/>
            </a:rPr>
            <a:t>記載例②</a:t>
          </a:r>
        </a:p>
      </xdr:txBody>
    </xdr:sp>
    <xdr:clientData/>
  </xdr:oneCellAnchor>
  <xdr:oneCellAnchor>
    <xdr:from>
      <xdr:col>10</xdr:col>
      <xdr:colOff>266700</xdr:colOff>
      <xdr:row>22</xdr:row>
      <xdr:rowOff>161925</xdr:rowOff>
    </xdr:from>
    <xdr:ext cx="2221173" cy="1258217"/>
    <xdr:sp macro="" textlink="">
      <xdr:nvSpPr>
        <xdr:cNvPr id="5" name="AutoShape 9">
          <a:extLst>
            <a:ext uri="{FF2B5EF4-FFF2-40B4-BE49-F238E27FC236}">
              <a16:creationId xmlns:a16="http://schemas.microsoft.com/office/drawing/2014/main" id="{96289216-7F44-4FC6-B4FB-EAC36CCC28B1}"/>
            </a:ext>
          </a:extLst>
        </xdr:cNvPr>
        <xdr:cNvSpPr>
          <a:spLocks noChangeArrowheads="1"/>
        </xdr:cNvSpPr>
      </xdr:nvSpPr>
      <xdr:spPr bwMode="auto">
        <a:xfrm>
          <a:off x="7124700" y="4067175"/>
          <a:ext cx="2221173" cy="1258217"/>
        </a:xfrm>
        <a:prstGeom prst="wedgeRoundRectCallout">
          <a:avLst>
            <a:gd name="adj1" fmla="val -64227"/>
            <a:gd name="adj2" fmla="val -16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FF0000"/>
              </a:solidFill>
              <a:latin typeface="ＭＳ Ｐ明朝"/>
              <a:ea typeface="ＭＳ Ｐ明朝"/>
            </a:rPr>
            <a:t>請求明細が1ページで</a:t>
          </a:r>
        </a:p>
        <a:p>
          <a:pPr algn="ctr" rtl="0">
            <a:defRPr sz="1000"/>
          </a:pPr>
          <a:r>
            <a:rPr lang="ja-JP" altLang="en-US" sz="1100" b="0" i="0" u="none" strike="noStrike" baseline="0">
              <a:solidFill>
                <a:srgbClr val="FF0000"/>
              </a:solidFill>
              <a:latin typeface="ＭＳ Ｐ明朝"/>
              <a:ea typeface="ＭＳ Ｐ明朝"/>
            </a:rPr>
            <a:t>収まらないときは、継続用紙</a:t>
          </a:r>
        </a:p>
        <a:p>
          <a:pPr algn="ctr" rtl="0">
            <a:defRPr sz="1000"/>
          </a:pPr>
          <a:r>
            <a:rPr lang="ja-JP" altLang="en-US" sz="1100" b="0" i="0" u="none" strike="noStrike" baseline="0">
              <a:solidFill>
                <a:srgbClr val="FF0000"/>
              </a:solidFill>
              <a:latin typeface="ＭＳ Ｐ明朝"/>
              <a:ea typeface="ＭＳ Ｐ明朝"/>
            </a:rPr>
            <a:t>に記載し1行目に、</a:t>
          </a:r>
        </a:p>
        <a:p>
          <a:pPr algn="ctr" rtl="0">
            <a:defRPr sz="1000"/>
          </a:pPr>
          <a:r>
            <a:rPr lang="ja-JP" altLang="en-US" sz="1100" b="0" i="0" u="none" strike="noStrike" baseline="0">
              <a:solidFill>
                <a:srgbClr val="FF0000"/>
              </a:solidFill>
              <a:latin typeface="ＭＳ Ｐ明朝"/>
              <a:ea typeface="ＭＳ Ｐ明朝"/>
            </a:rPr>
            <a:t>”別紙内訳書の通り”と記載し</a:t>
          </a:r>
        </a:p>
        <a:p>
          <a:pPr algn="ctr" rtl="0">
            <a:defRPr sz="1000"/>
          </a:pPr>
          <a:r>
            <a:rPr lang="ja-JP" altLang="en-US" sz="1100" b="0" i="0" u="none" strike="noStrike" baseline="0">
              <a:solidFill>
                <a:srgbClr val="FF0000"/>
              </a:solidFill>
              <a:latin typeface="ＭＳ Ｐ明朝"/>
              <a:ea typeface="ＭＳ Ｐ明朝"/>
            </a:rPr>
            <a:t>”合計金額”を入力して</a:t>
          </a:r>
        </a:p>
        <a:p>
          <a:pPr algn="ctr" rtl="0">
            <a:lnSpc>
              <a:spcPts val="1300"/>
            </a:lnSpc>
            <a:defRPr sz="1000"/>
          </a:pPr>
          <a:r>
            <a:rPr lang="ja-JP" altLang="en-US" sz="1100" b="0" i="0" u="none" strike="noStrike" baseline="0">
              <a:solidFill>
                <a:srgbClr val="FF0000"/>
              </a:solidFill>
              <a:latin typeface="ＭＳ Ｐ明朝"/>
              <a:ea typeface="ＭＳ Ｐ明朝"/>
            </a:rPr>
            <a:t>継続用紙とともに提出してください。</a:t>
          </a:r>
        </a:p>
      </xdr:txBody>
    </xdr:sp>
    <xdr:clientData/>
  </xdr:oneCellAnchor>
  <xdr:twoCellAnchor>
    <xdr:from>
      <xdr:col>9</xdr:col>
      <xdr:colOff>285750</xdr:colOff>
      <xdr:row>21</xdr:row>
      <xdr:rowOff>47625</xdr:rowOff>
    </xdr:from>
    <xdr:to>
      <xdr:col>9</xdr:col>
      <xdr:colOff>476250</xdr:colOff>
      <xdr:row>35</xdr:row>
      <xdr:rowOff>161925</xdr:rowOff>
    </xdr:to>
    <xdr:sp macro="" textlink="">
      <xdr:nvSpPr>
        <xdr:cNvPr id="7" name="AutoShape 8">
          <a:extLst>
            <a:ext uri="{FF2B5EF4-FFF2-40B4-BE49-F238E27FC236}">
              <a16:creationId xmlns:a16="http://schemas.microsoft.com/office/drawing/2014/main" id="{C8DC7442-7104-40C9-90C6-3E844CE9EEC4}"/>
            </a:ext>
          </a:extLst>
        </xdr:cNvPr>
        <xdr:cNvSpPr>
          <a:spLocks/>
        </xdr:cNvSpPr>
      </xdr:nvSpPr>
      <xdr:spPr bwMode="auto">
        <a:xfrm>
          <a:off x="6457950" y="3781425"/>
          <a:ext cx="190500" cy="2514600"/>
        </a:xfrm>
        <a:prstGeom prst="rightBrace">
          <a:avLst>
            <a:gd name="adj1" fmla="val 97083"/>
            <a:gd name="adj2" fmla="val 2875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1</xdr:col>
      <xdr:colOff>638175</xdr:colOff>
      <xdr:row>32</xdr:row>
      <xdr:rowOff>9526</xdr:rowOff>
    </xdr:from>
    <xdr:to>
      <xdr:col>5</xdr:col>
      <xdr:colOff>200024</xdr:colOff>
      <xdr:row>35</xdr:row>
      <xdr:rowOff>123826</xdr:rowOff>
    </xdr:to>
    <xdr:sp macro="" textlink="">
      <xdr:nvSpPr>
        <xdr:cNvPr id="9" name="AutoShape 5">
          <a:extLst>
            <a:ext uri="{FF2B5EF4-FFF2-40B4-BE49-F238E27FC236}">
              <a16:creationId xmlns:a16="http://schemas.microsoft.com/office/drawing/2014/main" id="{79121CDD-056F-4474-9945-A7E08E700289}"/>
            </a:ext>
          </a:extLst>
        </xdr:cNvPr>
        <xdr:cNvSpPr>
          <a:spLocks noChangeArrowheads="1"/>
        </xdr:cNvSpPr>
      </xdr:nvSpPr>
      <xdr:spPr bwMode="auto">
        <a:xfrm>
          <a:off x="1323975" y="5629276"/>
          <a:ext cx="2305049" cy="628650"/>
        </a:xfrm>
        <a:prstGeom prst="wedgeRoundRectCallout">
          <a:avLst>
            <a:gd name="adj1" fmla="val 40991"/>
            <a:gd name="adj2" fmla="val 9599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1000" b="0" i="0" u="none" strike="noStrike" baseline="0">
              <a:solidFill>
                <a:srgbClr val="FF0000"/>
              </a:solidFill>
              <a:latin typeface="ＭＳ Ｐ明朝"/>
              <a:ea typeface="ＭＳ Ｐ明朝"/>
            </a:rPr>
            <a:t>税率を入力</a:t>
          </a:r>
          <a:endParaRPr lang="en-US" altLang="ja-JP" sz="1000" b="0" i="0" u="none" strike="noStrike" baseline="0">
            <a:solidFill>
              <a:srgbClr val="FF0000"/>
            </a:solidFill>
            <a:latin typeface="ＭＳ Ｐ明朝"/>
            <a:ea typeface="ＭＳ Ｐ明朝"/>
          </a:endParaRPr>
        </a:p>
        <a:p>
          <a:pPr algn="l" rtl="0">
            <a:defRPr sz="1000"/>
          </a:pPr>
          <a:r>
            <a:rPr lang="ja-JP" altLang="en-US" sz="1000" b="0" i="0" u="none" strike="noStrike" baseline="0">
              <a:solidFill>
                <a:srgbClr val="FF0000"/>
              </a:solidFill>
              <a:latin typeface="ＭＳ Ｐ明朝"/>
              <a:ea typeface="ＭＳ Ｐ明朝"/>
            </a:rPr>
            <a:t>税率が変更になった場合は</a:t>
          </a:r>
          <a:endParaRPr lang="en-US" altLang="ja-JP" sz="1000" b="0" i="0" u="none" strike="noStrike" baseline="0">
            <a:solidFill>
              <a:srgbClr val="FF0000"/>
            </a:solidFill>
            <a:latin typeface="ＭＳ Ｐ明朝"/>
            <a:ea typeface="ＭＳ Ｐ明朝"/>
          </a:endParaRPr>
        </a:p>
        <a:p>
          <a:pPr algn="l" rtl="0">
            <a:defRPr sz="1000"/>
          </a:pPr>
          <a:r>
            <a:rPr lang="ja-JP" altLang="en-US" sz="1000" b="1" i="0" u="none" strike="noStrike" baseline="0">
              <a:solidFill>
                <a:srgbClr val="FF0000"/>
              </a:solidFill>
              <a:latin typeface="ＭＳ Ｐ明朝"/>
              <a:ea typeface="ＭＳ Ｐ明朝"/>
            </a:rPr>
            <a:t>税率ごとに</a:t>
          </a:r>
          <a:r>
            <a:rPr lang="ja-JP" altLang="en-US" sz="1000" b="0" i="0" u="none" strike="noStrike" baseline="0">
              <a:solidFill>
                <a:srgbClr val="FF0000"/>
              </a:solidFill>
              <a:latin typeface="ＭＳ Ｐ明朝"/>
              <a:ea typeface="ＭＳ Ｐ明朝"/>
            </a:rPr>
            <a:t>請求書を作成してください。</a:t>
          </a:r>
        </a:p>
      </xdr:txBody>
    </xdr:sp>
    <xdr:clientData/>
  </xdr:twoCellAnchor>
  <xdr:oneCellAnchor>
    <xdr:from>
      <xdr:col>0</xdr:col>
      <xdr:colOff>438149</xdr:colOff>
      <xdr:row>45</xdr:row>
      <xdr:rowOff>154545</xdr:rowOff>
    </xdr:from>
    <xdr:ext cx="1743075" cy="443385"/>
    <xdr:sp macro="" textlink="">
      <xdr:nvSpPr>
        <xdr:cNvPr id="11" name="AutoShape 11">
          <a:extLst>
            <a:ext uri="{FF2B5EF4-FFF2-40B4-BE49-F238E27FC236}">
              <a16:creationId xmlns:a16="http://schemas.microsoft.com/office/drawing/2014/main" id="{59AA4ECE-0C81-49AA-820F-E18FCDBF7873}"/>
            </a:ext>
          </a:extLst>
        </xdr:cNvPr>
        <xdr:cNvSpPr>
          <a:spLocks noChangeArrowheads="1"/>
        </xdr:cNvSpPr>
      </xdr:nvSpPr>
      <xdr:spPr bwMode="auto">
        <a:xfrm>
          <a:off x="438149" y="8003145"/>
          <a:ext cx="1743075" cy="443385"/>
        </a:xfrm>
        <a:prstGeom prst="star24">
          <a:avLst>
            <a:gd name="adj" fmla="val 37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square" lIns="18288" tIns="18288" rIns="18288" bIns="18288" anchor="ctr" upright="1">
          <a:spAutoFit/>
        </a:bodyPr>
        <a:lstStyle/>
        <a:p>
          <a:pPr algn="ctr" rtl="0">
            <a:defRPr sz="1000"/>
          </a:pPr>
          <a:r>
            <a:rPr lang="ja-JP" altLang="en-US" sz="1200" b="0" i="0" u="none" strike="noStrike" baseline="0">
              <a:solidFill>
                <a:srgbClr val="FF0000"/>
              </a:solidFill>
              <a:latin typeface="ＭＳ Ｐ明朝"/>
              <a:ea typeface="ＭＳ Ｐ明朝"/>
            </a:rPr>
            <a:t>記載例②</a:t>
          </a:r>
        </a:p>
      </xdr:txBody>
    </xdr:sp>
    <xdr:clientData/>
  </xdr:oneCellAnchor>
  <xdr:oneCellAnchor>
    <xdr:from>
      <xdr:col>11</xdr:col>
      <xdr:colOff>104775</xdr:colOff>
      <xdr:row>79</xdr:row>
      <xdr:rowOff>19050</xdr:rowOff>
    </xdr:from>
    <xdr:ext cx="1848521" cy="446647"/>
    <xdr:sp macro="" textlink="">
      <xdr:nvSpPr>
        <xdr:cNvPr id="13" name="AutoShape 12">
          <a:extLst>
            <a:ext uri="{FF2B5EF4-FFF2-40B4-BE49-F238E27FC236}">
              <a16:creationId xmlns:a16="http://schemas.microsoft.com/office/drawing/2014/main" id="{800C95C0-69C4-4D0B-9073-7DCA49E663ED}"/>
            </a:ext>
          </a:extLst>
        </xdr:cNvPr>
        <xdr:cNvSpPr>
          <a:spLocks noChangeArrowheads="1"/>
        </xdr:cNvSpPr>
      </xdr:nvSpPr>
      <xdr:spPr bwMode="auto">
        <a:xfrm>
          <a:off x="7648575" y="13696950"/>
          <a:ext cx="1848521" cy="446647"/>
        </a:xfrm>
        <a:prstGeom prst="wedgeRoundRectCallout">
          <a:avLst>
            <a:gd name="adj1" fmla="val -52370"/>
            <a:gd name="adj2" fmla="val 761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FF0000"/>
              </a:solidFill>
              <a:latin typeface="ＭＳ Ｐ明朝"/>
              <a:ea typeface="ＭＳ Ｐ明朝"/>
            </a:rPr>
            <a:t>1ページの1行目の</a:t>
          </a:r>
        </a:p>
        <a:p>
          <a:pPr algn="ctr" rtl="0">
            <a:lnSpc>
              <a:spcPts val="1200"/>
            </a:lnSpc>
            <a:defRPr sz="1000"/>
          </a:pPr>
          <a:r>
            <a:rPr lang="ja-JP" altLang="en-US" sz="1100" b="0" i="0" u="none" strike="noStrike" baseline="0">
              <a:solidFill>
                <a:srgbClr val="FF0000"/>
              </a:solidFill>
              <a:latin typeface="ＭＳ Ｐ明朝"/>
              <a:ea typeface="ＭＳ Ｐ明朝"/>
            </a:rPr>
            <a:t>”単価”欄に入力してください。</a:t>
          </a:r>
        </a:p>
      </xdr:txBody>
    </xdr:sp>
    <xdr:clientData/>
  </xdr:oneCellAnchor>
  <xdr:twoCellAnchor editAs="oneCell">
    <xdr:from>
      <xdr:col>6</xdr:col>
      <xdr:colOff>95250</xdr:colOff>
      <xdr:row>17</xdr:row>
      <xdr:rowOff>0</xdr:rowOff>
    </xdr:from>
    <xdr:to>
      <xdr:col>9</xdr:col>
      <xdr:colOff>314325</xdr:colOff>
      <xdr:row>18</xdr:row>
      <xdr:rowOff>95250</xdr:rowOff>
    </xdr:to>
    <xdr:sp macro="" textlink="">
      <xdr:nvSpPr>
        <xdr:cNvPr id="19" name="AutoShape 5">
          <a:extLst>
            <a:ext uri="{FF2B5EF4-FFF2-40B4-BE49-F238E27FC236}">
              <a16:creationId xmlns:a16="http://schemas.microsoft.com/office/drawing/2014/main" id="{3F0EA4AF-835D-4658-A229-24D6B2CD4998}"/>
            </a:ext>
          </a:extLst>
        </xdr:cNvPr>
        <xdr:cNvSpPr>
          <a:spLocks noChangeArrowheads="1"/>
        </xdr:cNvSpPr>
      </xdr:nvSpPr>
      <xdr:spPr bwMode="auto">
        <a:xfrm>
          <a:off x="4210050" y="3048000"/>
          <a:ext cx="2276475" cy="266700"/>
        </a:xfrm>
        <a:prstGeom prst="wedgeRoundRectCallout">
          <a:avLst>
            <a:gd name="adj1" fmla="val 61075"/>
            <a:gd name="adj2" fmla="val 14599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twoCellAnchor editAs="oneCell">
    <xdr:from>
      <xdr:col>10</xdr:col>
      <xdr:colOff>19050</xdr:colOff>
      <xdr:row>31</xdr:row>
      <xdr:rowOff>0</xdr:rowOff>
    </xdr:from>
    <xdr:to>
      <xdr:col>13</xdr:col>
      <xdr:colOff>238125</xdr:colOff>
      <xdr:row>32</xdr:row>
      <xdr:rowOff>95250</xdr:rowOff>
    </xdr:to>
    <xdr:sp macro="" textlink="">
      <xdr:nvSpPr>
        <xdr:cNvPr id="21" name="AutoShape 5">
          <a:extLst>
            <a:ext uri="{FF2B5EF4-FFF2-40B4-BE49-F238E27FC236}">
              <a16:creationId xmlns:a16="http://schemas.microsoft.com/office/drawing/2014/main" id="{EF0CAF13-B549-45B4-A00B-0C0E33F28C8C}"/>
            </a:ext>
          </a:extLst>
        </xdr:cNvPr>
        <xdr:cNvSpPr>
          <a:spLocks noChangeArrowheads="1"/>
        </xdr:cNvSpPr>
      </xdr:nvSpPr>
      <xdr:spPr bwMode="auto">
        <a:xfrm>
          <a:off x="6877050" y="5448300"/>
          <a:ext cx="2276475" cy="266700"/>
        </a:xfrm>
        <a:prstGeom prst="wedgeRoundRectCallout">
          <a:avLst>
            <a:gd name="adj1" fmla="val -5453"/>
            <a:gd name="adj2" fmla="val 12813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twoCellAnchor editAs="oneCell">
    <xdr:from>
      <xdr:col>9</xdr:col>
      <xdr:colOff>428625</xdr:colOff>
      <xdr:row>4</xdr:row>
      <xdr:rowOff>19050</xdr:rowOff>
    </xdr:from>
    <xdr:to>
      <xdr:col>12</xdr:col>
      <xdr:colOff>647700</xdr:colOff>
      <xdr:row>5</xdr:row>
      <xdr:rowOff>114300</xdr:rowOff>
    </xdr:to>
    <xdr:sp macro="" textlink="">
      <xdr:nvSpPr>
        <xdr:cNvPr id="23" name="AutoShape 5">
          <a:extLst>
            <a:ext uri="{FF2B5EF4-FFF2-40B4-BE49-F238E27FC236}">
              <a16:creationId xmlns:a16="http://schemas.microsoft.com/office/drawing/2014/main" id="{B4161E15-C470-41C7-86A9-19B75D809BD8}"/>
            </a:ext>
          </a:extLst>
        </xdr:cNvPr>
        <xdr:cNvSpPr>
          <a:spLocks noChangeArrowheads="1"/>
        </xdr:cNvSpPr>
      </xdr:nvSpPr>
      <xdr:spPr bwMode="auto">
        <a:xfrm>
          <a:off x="6600825" y="838200"/>
          <a:ext cx="2276475" cy="266700"/>
        </a:xfrm>
        <a:prstGeom prst="wedgeRoundRectCallout">
          <a:avLst>
            <a:gd name="adj1" fmla="val -5453"/>
            <a:gd name="adj2" fmla="val 12813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wrap="none" lIns="18288" tIns="18288" rIns="18288" bIns="18288" anchor="ctr" upright="1">
          <a:noAutofit/>
        </a:bodyPr>
        <a:lstStyle/>
        <a:p>
          <a:pPr algn="l" rtl="0">
            <a:defRPr sz="1000"/>
          </a:pPr>
          <a:r>
            <a:rPr lang="ja-JP" altLang="en-US" sz="900" b="0" i="0" u="none" strike="noStrike" baseline="0">
              <a:solidFill>
                <a:srgbClr val="FF0000"/>
              </a:solidFill>
              <a:latin typeface="ＭＳ Ｐ明朝"/>
              <a:ea typeface="ＭＳ Ｐ明朝"/>
            </a:rPr>
            <a:t>基本項目で入力したものが表示されます。</a:t>
          </a:r>
          <a:endParaRPr lang="en-US" altLang="ja-JP" sz="900" b="0" i="0" u="none" strike="noStrike" baseline="0">
            <a:solidFill>
              <a:srgbClr val="FF0000"/>
            </a:solidFill>
            <a:latin typeface="ＭＳ Ｐ明朝"/>
            <a:ea typeface="ＭＳ Ｐ明朝"/>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0"/>
  </sheetPr>
  <dimension ref="A1:BA37"/>
  <sheetViews>
    <sheetView tabSelected="1" workbookViewId="0">
      <selection activeCell="D10" sqref="D10"/>
    </sheetView>
  </sheetViews>
  <sheetFormatPr defaultColWidth="2.625" defaultRowHeight="18" customHeight="1"/>
  <cols>
    <col min="1" max="16384" width="2.625" style="3"/>
  </cols>
  <sheetData>
    <row r="1" spans="1:43" ht="18" customHeight="1">
      <c r="A1" s="2"/>
      <c r="B1" s="153" t="s">
        <v>84</v>
      </c>
      <c r="C1" s="153"/>
      <c r="D1" s="153"/>
      <c r="E1" s="153"/>
      <c r="F1" s="153"/>
      <c r="G1" s="153"/>
      <c r="H1" s="153"/>
      <c r="I1" s="153"/>
      <c r="J1" s="153"/>
      <c r="K1" s="153"/>
      <c r="L1" s="153"/>
      <c r="M1" s="153"/>
      <c r="N1" s="153"/>
      <c r="O1" s="153"/>
      <c r="P1" s="153"/>
      <c r="Q1" s="153"/>
      <c r="R1" s="153"/>
      <c r="S1" s="153"/>
      <c r="T1" s="153"/>
      <c r="U1" s="153"/>
      <c r="V1" s="153"/>
      <c r="W1" s="153"/>
      <c r="X1" s="153"/>
      <c r="AJ1" s="4"/>
    </row>
    <row r="2" spans="1:43" ht="18" customHeight="1">
      <c r="A2" s="2"/>
      <c r="B2" s="103"/>
      <c r="C2" s="103"/>
      <c r="D2" s="103"/>
      <c r="E2" s="103"/>
      <c r="F2" s="103"/>
      <c r="G2" s="103"/>
      <c r="H2" s="103"/>
      <c r="I2" s="103"/>
      <c r="J2" s="103"/>
      <c r="K2" s="103"/>
      <c r="L2" s="103"/>
      <c r="M2" s="103"/>
      <c r="N2" s="103"/>
      <c r="O2" s="103"/>
      <c r="P2" s="103"/>
      <c r="Q2" s="103"/>
      <c r="R2" s="103"/>
      <c r="S2" s="103"/>
      <c r="T2" s="103"/>
      <c r="U2" s="103"/>
      <c r="V2" s="103"/>
      <c r="W2" s="103"/>
      <c r="X2" s="103"/>
      <c r="AJ2" s="4"/>
    </row>
    <row r="3" spans="1:43" ht="18" customHeight="1">
      <c r="A3" s="2"/>
      <c r="B3" s="5"/>
      <c r="C3" s="5"/>
      <c r="D3" s="5"/>
      <c r="E3" s="5"/>
      <c r="F3" s="5"/>
      <c r="G3" s="5"/>
      <c r="H3" s="5"/>
      <c r="I3" s="5"/>
      <c r="J3" s="5"/>
      <c r="K3" s="5"/>
      <c r="L3" s="5"/>
      <c r="M3" s="5"/>
      <c r="N3" s="5"/>
      <c r="O3" s="5"/>
      <c r="P3" s="5"/>
      <c r="Q3" s="5"/>
      <c r="R3" s="5"/>
      <c r="S3" s="5"/>
      <c r="T3" s="5"/>
      <c r="AJ3" s="4"/>
    </row>
    <row r="4" spans="1:43" ht="18" customHeight="1">
      <c r="A4" s="8" t="s">
        <v>120</v>
      </c>
      <c r="D4" s="5"/>
      <c r="E4" s="5"/>
      <c r="F4" s="5"/>
      <c r="G4" s="5"/>
      <c r="H4" s="5"/>
      <c r="I4" s="5"/>
      <c r="J4" s="5"/>
      <c r="K4" s="5"/>
      <c r="L4" s="5"/>
      <c r="M4" s="5"/>
      <c r="N4" s="5"/>
      <c r="O4" s="5"/>
      <c r="P4" s="5"/>
      <c r="Q4" s="5"/>
      <c r="R4" s="5"/>
      <c r="S4" s="5"/>
      <c r="T4" s="5"/>
      <c r="AJ4" s="4"/>
    </row>
    <row r="5" spans="1:43" ht="18" customHeight="1">
      <c r="A5" s="8" t="s">
        <v>121</v>
      </c>
      <c r="D5" s="5"/>
      <c r="E5" s="5"/>
      <c r="F5" s="5"/>
      <c r="G5" s="5"/>
      <c r="H5" s="5"/>
      <c r="I5" s="5"/>
      <c r="J5" s="5"/>
      <c r="K5" s="5"/>
      <c r="L5" s="5"/>
      <c r="M5" s="5"/>
      <c r="N5" s="5"/>
      <c r="O5" s="5"/>
      <c r="P5" s="5"/>
      <c r="Q5" s="5"/>
      <c r="R5" s="5"/>
      <c r="S5" s="5"/>
      <c r="T5" s="5"/>
      <c r="AJ5" s="4"/>
    </row>
    <row r="6" spans="1:43" ht="18" customHeight="1">
      <c r="A6" s="8"/>
      <c r="D6" s="5"/>
      <c r="E6" s="5"/>
      <c r="F6" s="5"/>
      <c r="G6" s="5"/>
      <c r="H6" s="5"/>
      <c r="I6" s="5"/>
      <c r="J6" s="5"/>
      <c r="K6" s="5"/>
      <c r="L6" s="5"/>
      <c r="M6" s="5"/>
      <c r="N6" s="5"/>
      <c r="O6" s="5"/>
      <c r="P6" s="5"/>
      <c r="Q6" s="5"/>
      <c r="R6" s="5"/>
      <c r="S6" s="5"/>
      <c r="T6" s="5"/>
      <c r="AJ6" s="4"/>
    </row>
    <row r="7" spans="1:43" ht="18" customHeight="1">
      <c r="B7" s="6" t="s">
        <v>69</v>
      </c>
      <c r="C7" s="7"/>
      <c r="D7" s="8" t="s">
        <v>70</v>
      </c>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row>
    <row r="8" spans="1:43" ht="18" customHeight="1">
      <c r="A8" s="4"/>
      <c r="B8" s="7"/>
      <c r="C8" s="7"/>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row>
    <row r="9" spans="1:43" ht="18" customHeight="1">
      <c r="A9" s="4"/>
      <c r="B9" s="6" t="s">
        <v>71</v>
      </c>
      <c r="C9" s="7"/>
      <c r="D9" s="8" t="s">
        <v>67</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row>
    <row r="10" spans="1:43" ht="24" customHeight="1">
      <c r="D10" s="41" t="s">
        <v>126</v>
      </c>
    </row>
    <row r="11" spans="1:43" ht="18" customHeight="1">
      <c r="D11" s="8"/>
    </row>
    <row r="12" spans="1:43" ht="18" customHeight="1">
      <c r="B12" s="6" t="s">
        <v>72</v>
      </c>
      <c r="D12" s="8" t="s">
        <v>82</v>
      </c>
    </row>
    <row r="13" spans="1:43" ht="18" customHeight="1">
      <c r="B13" s="6"/>
      <c r="D13" s="8" t="s">
        <v>122</v>
      </c>
    </row>
    <row r="14" spans="1:43" ht="18" customHeight="1">
      <c r="C14" s="7"/>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row>
    <row r="15" spans="1:43" ht="18" customHeight="1">
      <c r="B15" s="6" t="s">
        <v>83</v>
      </c>
      <c r="C15" s="7"/>
      <c r="D15" s="14" t="s">
        <v>93</v>
      </c>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row>
    <row r="16" spans="1:43" ht="18" customHeight="1">
      <c r="C16" s="7"/>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row>
    <row r="17" spans="2:53" ht="18" customHeight="1">
      <c r="B17" s="6" t="s">
        <v>92</v>
      </c>
      <c r="C17" s="7"/>
      <c r="D17" s="14" t="s">
        <v>156</v>
      </c>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row>
    <row r="18" spans="2:53" ht="18" customHeight="1">
      <c r="C18" s="7"/>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row>
    <row r="19" spans="2:53" ht="18" customHeight="1">
      <c r="B19" s="6" t="s">
        <v>104</v>
      </c>
      <c r="C19" s="7"/>
      <c r="D19" s="8" t="s">
        <v>144</v>
      </c>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row>
    <row r="20" spans="2:53" ht="18" customHeight="1">
      <c r="D20" s="9" t="s">
        <v>145</v>
      </c>
    </row>
    <row r="21" spans="2:53" ht="18" customHeight="1">
      <c r="C21" s="7"/>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row>
    <row r="22" spans="2:53" ht="18" customHeight="1">
      <c r="B22" s="6"/>
      <c r="C22" s="7"/>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row>
    <row r="23" spans="2:53" ht="18" customHeight="1">
      <c r="B23" s="10"/>
      <c r="D23" s="8" t="s">
        <v>68</v>
      </c>
      <c r="AJ23" s="8"/>
      <c r="AK23" s="8"/>
      <c r="AL23" s="8"/>
      <c r="AM23" s="8"/>
      <c r="AN23" s="8"/>
      <c r="AO23" s="8"/>
      <c r="AP23" s="8"/>
      <c r="AQ23" s="8"/>
      <c r="AR23" s="8"/>
      <c r="AS23" s="8"/>
      <c r="AT23" s="8"/>
      <c r="AU23" s="8"/>
      <c r="AV23" s="8"/>
      <c r="AW23" s="8"/>
      <c r="AX23" s="8"/>
      <c r="AY23" s="8"/>
      <c r="AZ23" s="8"/>
      <c r="BA23" s="8"/>
    </row>
    <row r="24" spans="2:53" ht="18" customHeight="1">
      <c r="B24" s="6"/>
      <c r="C24" s="6"/>
      <c r="D24" s="11"/>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J24" s="8"/>
      <c r="AK24" s="8"/>
      <c r="AL24" s="8"/>
      <c r="AM24" s="8"/>
      <c r="AN24" s="8"/>
      <c r="AO24" s="8"/>
      <c r="AP24" s="8"/>
      <c r="AQ24" s="8"/>
      <c r="AR24" s="8"/>
      <c r="AS24" s="8"/>
      <c r="AT24" s="8"/>
      <c r="AU24" s="8"/>
      <c r="AV24" s="8"/>
      <c r="AW24" s="8"/>
      <c r="AX24" s="8"/>
      <c r="AY24" s="8"/>
      <c r="AZ24" s="8"/>
      <c r="BA24" s="8"/>
    </row>
    <row r="25" spans="2:53" ht="18" customHeight="1">
      <c r="B25" s="7"/>
      <c r="C25" s="7"/>
      <c r="D25" s="9"/>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J25" s="8"/>
      <c r="AK25" s="8"/>
      <c r="AL25" s="8"/>
      <c r="AM25" s="8"/>
      <c r="AN25" s="8"/>
      <c r="AO25" s="8"/>
      <c r="AP25" s="8"/>
      <c r="AQ25" s="8"/>
      <c r="AR25" s="8"/>
      <c r="AS25" s="8"/>
      <c r="AT25" s="8"/>
      <c r="AU25" s="8"/>
      <c r="AV25" s="8"/>
      <c r="AW25" s="8"/>
      <c r="AX25" s="8"/>
      <c r="AY25" s="8"/>
      <c r="AZ25" s="8"/>
      <c r="BA25" s="8"/>
    </row>
    <row r="26" spans="2:53" ht="18" customHeight="1">
      <c r="B26" s="10"/>
      <c r="D26" s="13"/>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J26" s="8"/>
      <c r="AK26" s="8"/>
      <c r="AL26" s="8"/>
      <c r="AM26" s="8"/>
      <c r="AN26" s="8"/>
      <c r="AO26" s="8"/>
      <c r="AP26" s="8"/>
      <c r="AQ26" s="8"/>
      <c r="AR26" s="8"/>
      <c r="AS26" s="106" t="s">
        <v>118</v>
      </c>
      <c r="AT26" s="8"/>
      <c r="AU26" s="8"/>
      <c r="AV26" s="8"/>
      <c r="AW26" s="8"/>
      <c r="AX26" s="8"/>
      <c r="AY26" s="8"/>
      <c r="AZ26" s="8"/>
      <c r="BA26" s="8"/>
    </row>
    <row r="27" spans="2:53" ht="18" customHeight="1">
      <c r="B27" s="10"/>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J27" s="8"/>
      <c r="AK27" s="8"/>
      <c r="AL27" s="8"/>
      <c r="AM27" s="8"/>
      <c r="AN27" s="8"/>
      <c r="AO27" s="8"/>
      <c r="AP27" s="8"/>
      <c r="AQ27" s="8"/>
      <c r="AR27" s="8"/>
      <c r="AS27" s="8"/>
      <c r="AT27" s="8"/>
      <c r="AU27" s="8"/>
      <c r="AV27" s="8"/>
      <c r="AW27" s="8"/>
      <c r="AX27" s="8"/>
      <c r="AY27" s="8"/>
      <c r="AZ27" s="8"/>
      <c r="BA27" s="8"/>
    </row>
    <row r="28" spans="2:53" ht="18" customHeight="1">
      <c r="B28" s="10"/>
      <c r="AJ28" s="8"/>
      <c r="AK28" s="14"/>
      <c r="AL28" s="14"/>
      <c r="AM28" s="14"/>
      <c r="AN28" s="14"/>
      <c r="AO28" s="14"/>
      <c r="AP28" s="14"/>
      <c r="AQ28" s="14"/>
      <c r="AR28" s="14"/>
      <c r="AS28" s="14"/>
      <c r="AT28" s="14"/>
      <c r="AU28" s="14"/>
      <c r="AV28" s="14"/>
      <c r="AW28" s="14"/>
      <c r="AX28" s="14"/>
      <c r="AY28" s="14"/>
      <c r="AZ28" s="14"/>
      <c r="BA28" s="14"/>
    </row>
    <row r="29" spans="2:53" ht="18" customHeight="1">
      <c r="B29" s="10"/>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8"/>
      <c r="AK29" s="14"/>
      <c r="AL29" s="14"/>
      <c r="AM29" s="14"/>
      <c r="AN29" s="14"/>
      <c r="AO29" s="14"/>
      <c r="AP29" s="14"/>
      <c r="AQ29" s="14"/>
      <c r="AR29" s="14"/>
      <c r="AS29" s="14"/>
      <c r="AT29" s="14"/>
      <c r="AU29" s="14"/>
      <c r="AV29" s="14"/>
      <c r="AW29" s="14"/>
      <c r="AX29" s="14"/>
      <c r="AY29" s="14"/>
      <c r="AZ29" s="14"/>
      <c r="BA29" s="14"/>
    </row>
    <row r="30" spans="2:53" ht="18" customHeight="1">
      <c r="B30" s="10"/>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row>
    <row r="31" spans="2:53" ht="18" customHeight="1">
      <c r="B31" s="10"/>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row>
    <row r="32" spans="2:53" ht="18" customHeight="1">
      <c r="B32" s="10"/>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row>
    <row r="33" spans="2:53" ht="18" customHeight="1">
      <c r="B33" s="10"/>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row>
    <row r="34" spans="2:53" ht="18" customHeight="1">
      <c r="B34" s="10"/>
      <c r="D34" s="14"/>
      <c r="E34" s="14"/>
      <c r="G34" s="15"/>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row>
    <row r="35" spans="2:53" ht="18" customHeight="1">
      <c r="B35" s="10"/>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row>
    <row r="36" spans="2:53" ht="18" customHeight="1">
      <c r="B36" s="10"/>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row>
    <row r="37" spans="2:53" ht="18" customHeight="1">
      <c r="B37" s="10"/>
    </row>
  </sheetData>
  <sheetProtection algorithmName="SHA-512" hashValue="+Aga6JnXNUDjXlVBSgQl5T+9ZdJ2UZOT7Yo9pey8IUKFD2D4RW77FF6QKD3c7T3dsZ+2sIv6YM0zY9DzFxlaSw==" saltValue="7o33ZGyue2HodBF8t/s9hQ==" spinCount="100000" sheet="1" objects="1" scenarios="1"/>
  <mergeCells count="1">
    <mergeCell ref="B1:X1"/>
  </mergeCells>
  <phoneticPr fontId="4"/>
  <pageMargins left="0.39370078740157483" right="0.19685039370078741" top="0.78" bottom="0.19685039370078741"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8DCA0-DB60-4B76-8DF3-EE51F9DE9D9B}">
  <dimension ref="A1:B18"/>
  <sheetViews>
    <sheetView zoomScaleNormal="100" workbookViewId="0">
      <selection activeCell="B6" sqref="B6"/>
    </sheetView>
  </sheetViews>
  <sheetFormatPr defaultRowHeight="20.100000000000001" customHeight="1"/>
  <cols>
    <col min="1" max="1" width="21.375" style="117" customWidth="1"/>
    <col min="2" max="2" width="104.625" style="117" customWidth="1"/>
    <col min="3" max="256" width="9" style="117"/>
    <col min="257" max="257" width="21.375" style="117" customWidth="1"/>
    <col min="258" max="258" width="104.625" style="117" customWidth="1"/>
    <col min="259" max="512" width="9" style="117"/>
    <col min="513" max="513" width="21.375" style="117" customWidth="1"/>
    <col min="514" max="514" width="104.625" style="117" customWidth="1"/>
    <col min="515" max="768" width="9" style="117"/>
    <col min="769" max="769" width="21.375" style="117" customWidth="1"/>
    <col min="770" max="770" width="104.625" style="117" customWidth="1"/>
    <col min="771" max="1024" width="9" style="117"/>
    <col min="1025" max="1025" width="21.375" style="117" customWidth="1"/>
    <col min="1026" max="1026" width="104.625" style="117" customWidth="1"/>
    <col min="1027" max="1280" width="9" style="117"/>
    <col min="1281" max="1281" width="21.375" style="117" customWidth="1"/>
    <col min="1282" max="1282" width="104.625" style="117" customWidth="1"/>
    <col min="1283" max="1536" width="9" style="117"/>
    <col min="1537" max="1537" width="21.375" style="117" customWidth="1"/>
    <col min="1538" max="1538" width="104.625" style="117" customWidth="1"/>
    <col min="1539" max="1792" width="9" style="117"/>
    <col min="1793" max="1793" width="21.375" style="117" customWidth="1"/>
    <col min="1794" max="1794" width="104.625" style="117" customWidth="1"/>
    <col min="1795" max="2048" width="9" style="117"/>
    <col min="2049" max="2049" width="21.375" style="117" customWidth="1"/>
    <col min="2050" max="2050" width="104.625" style="117" customWidth="1"/>
    <col min="2051" max="2304" width="9" style="117"/>
    <col min="2305" max="2305" width="21.375" style="117" customWidth="1"/>
    <col min="2306" max="2306" width="104.625" style="117" customWidth="1"/>
    <col min="2307" max="2560" width="9" style="117"/>
    <col min="2561" max="2561" width="21.375" style="117" customWidth="1"/>
    <col min="2562" max="2562" width="104.625" style="117" customWidth="1"/>
    <col min="2563" max="2816" width="9" style="117"/>
    <col min="2817" max="2817" width="21.375" style="117" customWidth="1"/>
    <col min="2818" max="2818" width="104.625" style="117" customWidth="1"/>
    <col min="2819" max="3072" width="9" style="117"/>
    <col min="3073" max="3073" width="21.375" style="117" customWidth="1"/>
    <col min="3074" max="3074" width="104.625" style="117" customWidth="1"/>
    <col min="3075" max="3328" width="9" style="117"/>
    <col min="3329" max="3329" width="21.375" style="117" customWidth="1"/>
    <col min="3330" max="3330" width="104.625" style="117" customWidth="1"/>
    <col min="3331" max="3584" width="9" style="117"/>
    <col min="3585" max="3585" width="21.375" style="117" customWidth="1"/>
    <col min="3586" max="3586" width="104.625" style="117" customWidth="1"/>
    <col min="3587" max="3840" width="9" style="117"/>
    <col min="3841" max="3841" width="21.375" style="117" customWidth="1"/>
    <col min="3842" max="3842" width="104.625" style="117" customWidth="1"/>
    <col min="3843" max="4096" width="9" style="117"/>
    <col min="4097" max="4097" width="21.375" style="117" customWidth="1"/>
    <col min="4098" max="4098" width="104.625" style="117" customWidth="1"/>
    <col min="4099" max="4352" width="9" style="117"/>
    <col min="4353" max="4353" width="21.375" style="117" customWidth="1"/>
    <col min="4354" max="4354" width="104.625" style="117" customWidth="1"/>
    <col min="4355" max="4608" width="9" style="117"/>
    <col min="4609" max="4609" width="21.375" style="117" customWidth="1"/>
    <col min="4610" max="4610" width="104.625" style="117" customWidth="1"/>
    <col min="4611" max="4864" width="9" style="117"/>
    <col min="4865" max="4865" width="21.375" style="117" customWidth="1"/>
    <col min="4866" max="4866" width="104.625" style="117" customWidth="1"/>
    <col min="4867" max="5120" width="9" style="117"/>
    <col min="5121" max="5121" width="21.375" style="117" customWidth="1"/>
    <col min="5122" max="5122" width="104.625" style="117" customWidth="1"/>
    <col min="5123" max="5376" width="9" style="117"/>
    <col min="5377" max="5377" width="21.375" style="117" customWidth="1"/>
    <col min="5378" max="5378" width="104.625" style="117" customWidth="1"/>
    <col min="5379" max="5632" width="9" style="117"/>
    <col min="5633" max="5633" width="21.375" style="117" customWidth="1"/>
    <col min="5634" max="5634" width="104.625" style="117" customWidth="1"/>
    <col min="5635" max="5888" width="9" style="117"/>
    <col min="5889" max="5889" width="21.375" style="117" customWidth="1"/>
    <col min="5890" max="5890" width="104.625" style="117" customWidth="1"/>
    <col min="5891" max="6144" width="9" style="117"/>
    <col min="6145" max="6145" width="21.375" style="117" customWidth="1"/>
    <col min="6146" max="6146" width="104.625" style="117" customWidth="1"/>
    <col min="6147" max="6400" width="9" style="117"/>
    <col min="6401" max="6401" width="21.375" style="117" customWidth="1"/>
    <col min="6402" max="6402" width="104.625" style="117" customWidth="1"/>
    <col min="6403" max="6656" width="9" style="117"/>
    <col min="6657" max="6657" width="21.375" style="117" customWidth="1"/>
    <col min="6658" max="6658" width="104.625" style="117" customWidth="1"/>
    <col min="6659" max="6912" width="9" style="117"/>
    <col min="6913" max="6913" width="21.375" style="117" customWidth="1"/>
    <col min="6914" max="6914" width="104.625" style="117" customWidth="1"/>
    <col min="6915" max="7168" width="9" style="117"/>
    <col min="7169" max="7169" width="21.375" style="117" customWidth="1"/>
    <col min="7170" max="7170" width="104.625" style="117" customWidth="1"/>
    <col min="7171" max="7424" width="9" style="117"/>
    <col min="7425" max="7425" width="21.375" style="117" customWidth="1"/>
    <col min="7426" max="7426" width="104.625" style="117" customWidth="1"/>
    <col min="7427" max="7680" width="9" style="117"/>
    <col min="7681" max="7681" width="21.375" style="117" customWidth="1"/>
    <col min="7682" max="7682" width="104.625" style="117" customWidth="1"/>
    <col min="7683" max="7936" width="9" style="117"/>
    <col min="7937" max="7937" width="21.375" style="117" customWidth="1"/>
    <col min="7938" max="7938" width="104.625" style="117" customWidth="1"/>
    <col min="7939" max="8192" width="9" style="117"/>
    <col min="8193" max="8193" width="21.375" style="117" customWidth="1"/>
    <col min="8194" max="8194" width="104.625" style="117" customWidth="1"/>
    <col min="8195" max="8448" width="9" style="117"/>
    <col min="8449" max="8449" width="21.375" style="117" customWidth="1"/>
    <col min="8450" max="8450" width="104.625" style="117" customWidth="1"/>
    <col min="8451" max="8704" width="9" style="117"/>
    <col min="8705" max="8705" width="21.375" style="117" customWidth="1"/>
    <col min="8706" max="8706" width="104.625" style="117" customWidth="1"/>
    <col min="8707" max="8960" width="9" style="117"/>
    <col min="8961" max="8961" width="21.375" style="117" customWidth="1"/>
    <col min="8962" max="8962" width="104.625" style="117" customWidth="1"/>
    <col min="8963" max="9216" width="9" style="117"/>
    <col min="9217" max="9217" width="21.375" style="117" customWidth="1"/>
    <col min="9218" max="9218" width="104.625" style="117" customWidth="1"/>
    <col min="9219" max="9472" width="9" style="117"/>
    <col min="9473" max="9473" width="21.375" style="117" customWidth="1"/>
    <col min="9474" max="9474" width="104.625" style="117" customWidth="1"/>
    <col min="9475" max="9728" width="9" style="117"/>
    <col min="9729" max="9729" width="21.375" style="117" customWidth="1"/>
    <col min="9730" max="9730" width="104.625" style="117" customWidth="1"/>
    <col min="9731" max="9984" width="9" style="117"/>
    <col min="9985" max="9985" width="21.375" style="117" customWidth="1"/>
    <col min="9986" max="9986" width="104.625" style="117" customWidth="1"/>
    <col min="9987" max="10240" width="9" style="117"/>
    <col min="10241" max="10241" width="21.375" style="117" customWidth="1"/>
    <col min="10242" max="10242" width="104.625" style="117" customWidth="1"/>
    <col min="10243" max="10496" width="9" style="117"/>
    <col min="10497" max="10497" width="21.375" style="117" customWidth="1"/>
    <col min="10498" max="10498" width="104.625" style="117" customWidth="1"/>
    <col min="10499" max="10752" width="9" style="117"/>
    <col min="10753" max="10753" width="21.375" style="117" customWidth="1"/>
    <col min="10754" max="10754" width="104.625" style="117" customWidth="1"/>
    <col min="10755" max="11008" width="9" style="117"/>
    <col min="11009" max="11009" width="21.375" style="117" customWidth="1"/>
    <col min="11010" max="11010" width="104.625" style="117" customWidth="1"/>
    <col min="11011" max="11264" width="9" style="117"/>
    <col min="11265" max="11265" width="21.375" style="117" customWidth="1"/>
    <col min="11266" max="11266" width="104.625" style="117" customWidth="1"/>
    <col min="11267" max="11520" width="9" style="117"/>
    <col min="11521" max="11521" width="21.375" style="117" customWidth="1"/>
    <col min="11522" max="11522" width="104.625" style="117" customWidth="1"/>
    <col min="11523" max="11776" width="9" style="117"/>
    <col min="11777" max="11777" width="21.375" style="117" customWidth="1"/>
    <col min="11778" max="11778" width="104.625" style="117" customWidth="1"/>
    <col min="11779" max="12032" width="9" style="117"/>
    <col min="12033" max="12033" width="21.375" style="117" customWidth="1"/>
    <col min="12034" max="12034" width="104.625" style="117" customWidth="1"/>
    <col min="12035" max="12288" width="9" style="117"/>
    <col min="12289" max="12289" width="21.375" style="117" customWidth="1"/>
    <col min="12290" max="12290" width="104.625" style="117" customWidth="1"/>
    <col min="12291" max="12544" width="9" style="117"/>
    <col min="12545" max="12545" width="21.375" style="117" customWidth="1"/>
    <col min="12546" max="12546" width="104.625" style="117" customWidth="1"/>
    <col min="12547" max="12800" width="9" style="117"/>
    <col min="12801" max="12801" width="21.375" style="117" customWidth="1"/>
    <col min="12802" max="12802" width="104.625" style="117" customWidth="1"/>
    <col min="12803" max="13056" width="9" style="117"/>
    <col min="13057" max="13057" width="21.375" style="117" customWidth="1"/>
    <col min="13058" max="13058" width="104.625" style="117" customWidth="1"/>
    <col min="13059" max="13312" width="9" style="117"/>
    <col min="13313" max="13313" width="21.375" style="117" customWidth="1"/>
    <col min="13314" max="13314" width="104.625" style="117" customWidth="1"/>
    <col min="13315" max="13568" width="9" style="117"/>
    <col min="13569" max="13569" width="21.375" style="117" customWidth="1"/>
    <col min="13570" max="13570" width="104.625" style="117" customWidth="1"/>
    <col min="13571" max="13824" width="9" style="117"/>
    <col min="13825" max="13825" width="21.375" style="117" customWidth="1"/>
    <col min="13826" max="13826" width="104.625" style="117" customWidth="1"/>
    <col min="13827" max="14080" width="9" style="117"/>
    <col min="14081" max="14081" width="21.375" style="117" customWidth="1"/>
    <col min="14082" max="14082" width="104.625" style="117" customWidth="1"/>
    <col min="14083" max="14336" width="9" style="117"/>
    <col min="14337" max="14337" width="21.375" style="117" customWidth="1"/>
    <col min="14338" max="14338" width="104.625" style="117" customWidth="1"/>
    <col min="14339" max="14592" width="9" style="117"/>
    <col min="14593" max="14593" width="21.375" style="117" customWidth="1"/>
    <col min="14594" max="14594" width="104.625" style="117" customWidth="1"/>
    <col min="14595" max="14848" width="9" style="117"/>
    <col min="14849" max="14849" width="21.375" style="117" customWidth="1"/>
    <col min="14850" max="14850" width="104.625" style="117" customWidth="1"/>
    <col min="14851" max="15104" width="9" style="117"/>
    <col min="15105" max="15105" width="21.375" style="117" customWidth="1"/>
    <col min="15106" max="15106" width="104.625" style="117" customWidth="1"/>
    <col min="15107" max="15360" width="9" style="117"/>
    <col min="15361" max="15361" width="21.375" style="117" customWidth="1"/>
    <col min="15362" max="15362" width="104.625" style="117" customWidth="1"/>
    <col min="15363" max="15616" width="9" style="117"/>
    <col min="15617" max="15617" width="21.375" style="117" customWidth="1"/>
    <col min="15618" max="15618" width="104.625" style="117" customWidth="1"/>
    <col min="15619" max="15872" width="9" style="117"/>
    <col min="15873" max="15873" width="21.375" style="117" customWidth="1"/>
    <col min="15874" max="15874" width="104.625" style="117" customWidth="1"/>
    <col min="15875" max="16128" width="9" style="117"/>
    <col min="16129" max="16129" width="21.375" style="117" customWidth="1"/>
    <col min="16130" max="16130" width="104.625" style="117" customWidth="1"/>
    <col min="16131" max="16384" width="9" style="117"/>
  </cols>
  <sheetData>
    <row r="1" spans="1:2" ht="20.25" customHeight="1"/>
    <row r="2" spans="1:2" ht="20.100000000000001" customHeight="1">
      <c r="A2" s="154" t="s">
        <v>127</v>
      </c>
      <c r="B2" s="154"/>
    </row>
    <row r="5" spans="1:2" ht="47.25" customHeight="1">
      <c r="A5" s="118" t="s">
        <v>128</v>
      </c>
      <c r="B5" s="118" t="s">
        <v>160</v>
      </c>
    </row>
    <row r="6" spans="1:2" ht="45.75" customHeight="1">
      <c r="A6" s="118" t="s">
        <v>129</v>
      </c>
      <c r="B6" s="118" t="s">
        <v>130</v>
      </c>
    </row>
    <row r="7" spans="1:2" ht="34.5" customHeight="1">
      <c r="A7" s="118" t="s">
        <v>131</v>
      </c>
      <c r="B7" s="118" t="s">
        <v>132</v>
      </c>
    </row>
    <row r="8" spans="1:2" ht="28.5" customHeight="1">
      <c r="A8" s="155" t="s">
        <v>133</v>
      </c>
      <c r="B8" s="155"/>
    </row>
    <row r="9" spans="1:2" ht="30" customHeight="1">
      <c r="A9" s="119"/>
      <c r="B9" s="118" t="s">
        <v>134</v>
      </c>
    </row>
    <row r="10" spans="1:2" ht="30" customHeight="1">
      <c r="A10" s="119"/>
      <c r="B10" s="118" t="s">
        <v>135</v>
      </c>
    </row>
    <row r="11" spans="1:2" ht="30" customHeight="1">
      <c r="A11" s="119"/>
      <c r="B11" s="118" t="s">
        <v>136</v>
      </c>
    </row>
    <row r="12" spans="1:2" ht="30" customHeight="1">
      <c r="A12" s="119"/>
      <c r="B12" s="118" t="s">
        <v>137</v>
      </c>
    </row>
    <row r="13" spans="1:2" ht="30" customHeight="1">
      <c r="A13" s="155" t="s">
        <v>138</v>
      </c>
      <c r="B13" s="118" t="s">
        <v>139</v>
      </c>
    </row>
    <row r="14" spans="1:2" ht="30" customHeight="1">
      <c r="A14" s="155"/>
      <c r="B14" s="120" t="s">
        <v>140</v>
      </c>
    </row>
    <row r="15" spans="1:2" ht="30" customHeight="1">
      <c r="A15" s="155"/>
      <c r="B15" s="120" t="s">
        <v>141</v>
      </c>
    </row>
    <row r="18" spans="2:2" ht="20.100000000000001" customHeight="1">
      <c r="B18" s="120"/>
    </row>
  </sheetData>
  <sheetProtection algorithmName="SHA-512" hashValue="iHSTQqwETM/OjSt4OqIyeKRuvHa17AMFQ+olLGEhhFLI59bmSG5E4ugGmpcWtcT9QbmRl1F5R0ualZxdgCPpLA==" saltValue="JgSrm6S+8Lku1+nbQvoDng==" spinCount="100000" sheet="1" objects="1" scenarios="1"/>
  <mergeCells count="3">
    <mergeCell ref="A2:B2"/>
    <mergeCell ref="A8:B8"/>
    <mergeCell ref="A13:A15"/>
  </mergeCells>
  <phoneticPr fontId="4"/>
  <printOptions horizontalCentered="1" verticalCentered="1"/>
  <pageMargins left="0.78740157480314965" right="0.78740157480314965" top="0.78740157480314965" bottom="0.78740157480314965" header="0.51181102362204722" footer="0.51181102362204722"/>
  <pageSetup paperSize="9" orientation="landscape" r:id="rId1"/>
  <headerFooter alignWithMargins="0">
    <oddFooter xml:space="preserve">&amp;R&amp;"ＭＳ Ｐ明朝,標準"令和3.10改&amp;"ＭＳ Ｐゴシック,標準"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277FE-A83F-402E-BC4B-CB0FBFC094D0}">
  <sheetPr>
    <tabColor rgb="FF00FFFF"/>
  </sheetPr>
  <dimension ref="A1:B2"/>
  <sheetViews>
    <sheetView workbookViewId="0">
      <selection activeCell="Q9" sqref="Q9"/>
    </sheetView>
  </sheetViews>
  <sheetFormatPr defaultRowHeight="13.5"/>
  <cols>
    <col min="1" max="16384" width="9" style="151"/>
  </cols>
  <sheetData>
    <row r="1" spans="1:2" ht="18.75">
      <c r="A1" s="40" t="s">
        <v>85</v>
      </c>
      <c r="B1" s="36"/>
    </row>
    <row r="2" spans="1:2" ht="18.75">
      <c r="A2" s="36"/>
      <c r="B2" s="35" t="s">
        <v>86</v>
      </c>
    </row>
  </sheetData>
  <sheetProtection algorithmName="SHA-512" hashValue="xGej/nLfv9q2J3v2ESUKB5kIVwGipBbAxtiIm9Nqfi8dQ3dmp2E2bJP1l3/UQWaQgXuQ/ePe9IXdAKyNqIq7PA==" saltValue="MGDTg/4JNVryWqs2UtuFeg==" spinCount="100000" sheet="1" objects="1" scenarios="1"/>
  <phoneticPr fontId="4"/>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8AC34-773E-42C2-864D-3F82D6FF0E33}">
  <sheetPr>
    <tabColor rgb="FF00FFFF"/>
  </sheetPr>
  <dimension ref="A1:B2"/>
  <sheetViews>
    <sheetView workbookViewId="0">
      <selection activeCell="R34" sqref="R34"/>
    </sheetView>
  </sheetViews>
  <sheetFormatPr defaultRowHeight="13.5"/>
  <cols>
    <col min="1" max="16384" width="9" style="151"/>
  </cols>
  <sheetData>
    <row r="1" spans="1:2" customFormat="1" ht="18.75">
      <c r="A1" s="40" t="s">
        <v>89</v>
      </c>
      <c r="B1" s="36"/>
    </row>
    <row r="2" spans="1:2" customFormat="1" ht="18.75">
      <c r="A2" s="36"/>
      <c r="B2" s="35" t="s">
        <v>88</v>
      </c>
    </row>
  </sheetData>
  <sheetProtection algorithmName="SHA-512" hashValue="tSG5975+RMSRMoSsgA+sNHG6ue4PF2xNLBeEgn/+ChUZ9zqzCZRDL4IOVkohH6NCU458AGsEnSOMYQxpabK4BA==" saltValue="jaLVHEBKyTYMkUyE611hgw==" spinCount="100000" sheet="1" objects="1" scenarios="1"/>
  <phoneticPr fontId="4"/>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24"/>
  <sheetViews>
    <sheetView workbookViewId="0">
      <selection activeCell="B21" sqref="B21:J21"/>
    </sheetView>
  </sheetViews>
  <sheetFormatPr defaultColWidth="9.375" defaultRowHeight="20.25" customHeight="1"/>
  <cols>
    <col min="1" max="1" width="18.375" style="87" customWidth="1"/>
    <col min="2" max="2" width="12.125" style="87" customWidth="1"/>
    <col min="3" max="5" width="3.125" style="87" customWidth="1"/>
    <col min="6" max="6" width="9.5" style="87" customWidth="1"/>
    <col min="7" max="7" width="3.125" style="87" customWidth="1"/>
    <col min="8" max="8" width="10.625" style="87" customWidth="1"/>
    <col min="9" max="9" width="3.125" style="87" customWidth="1"/>
    <col min="10" max="10" width="12.5" style="87" customWidth="1"/>
    <col min="11" max="11" width="10.5" style="87" hidden="1" customWidth="1"/>
    <col min="12" max="12" width="9.25" style="87" hidden="1" customWidth="1"/>
    <col min="13" max="18" width="9.375" style="87"/>
    <col min="19" max="19" width="10.25" style="87" hidden="1" customWidth="1"/>
    <col min="20" max="21" width="0" style="87" hidden="1" customWidth="1"/>
    <col min="22" max="16384" width="9.375" style="87"/>
  </cols>
  <sheetData>
    <row r="1" spans="1:21" s="85" customFormat="1" ht="20.25" customHeight="1">
      <c r="A1" s="85" t="s">
        <v>32</v>
      </c>
      <c r="B1" s="135" t="s">
        <v>149</v>
      </c>
    </row>
    <row r="2" spans="1:21" s="85" customFormat="1" ht="20.25" customHeight="1">
      <c r="A2" s="130" t="s">
        <v>146</v>
      </c>
      <c r="B2" s="140"/>
      <c r="C2" s="131" t="s">
        <v>147</v>
      </c>
      <c r="D2" s="132"/>
      <c r="E2" s="133" t="s">
        <v>46</v>
      </c>
      <c r="F2" s="134"/>
      <c r="G2" s="133" t="s">
        <v>46</v>
      </c>
      <c r="H2" s="134"/>
      <c r="I2" s="133" t="s">
        <v>46</v>
      </c>
      <c r="J2" s="134"/>
      <c r="M2" s="130" t="s">
        <v>148</v>
      </c>
      <c r="S2" s="85" t="str">
        <f>IF(F2="","",TEXT(F2,"0000"))</f>
        <v/>
      </c>
      <c r="T2" s="85" t="str">
        <f>IF(H2="","",TEXT(H2,"0000"))</f>
        <v/>
      </c>
      <c r="U2" s="85" t="str">
        <f>IF(J2="","",TEXT(J2,"0000"))</f>
        <v/>
      </c>
    </row>
    <row r="3" spans="1:21" s="85" customFormat="1" ht="20.25" customHeight="1"/>
    <row r="4" spans="1:21" s="85" customFormat="1" ht="20.25" customHeight="1">
      <c r="A4" s="101" t="s">
        <v>107</v>
      </c>
      <c r="B4" s="166" t="s">
        <v>110</v>
      </c>
      <c r="C4" s="167"/>
      <c r="D4" s="167"/>
      <c r="E4" s="168"/>
      <c r="F4" s="142"/>
      <c r="H4" s="102" t="s">
        <v>114</v>
      </c>
      <c r="I4" s="102"/>
      <c r="S4" s="101" t="s">
        <v>108</v>
      </c>
    </row>
    <row r="5" spans="1:21" ht="20.25" customHeight="1">
      <c r="A5" s="85" t="s">
        <v>45</v>
      </c>
      <c r="B5" s="137"/>
      <c r="C5" s="136" t="s">
        <v>50</v>
      </c>
      <c r="D5" s="173">
        <v>0</v>
      </c>
      <c r="E5" s="174"/>
      <c r="F5" s="143"/>
      <c r="H5" s="102" t="s">
        <v>116</v>
      </c>
      <c r="I5" s="102"/>
      <c r="K5" s="85" t="str">
        <f>IF(B5="","",TEXT(B5,"0000"))</f>
        <v/>
      </c>
      <c r="L5" s="85" t="str">
        <f>IF(D5="","",TEXT(D5,"000"))</f>
        <v>000</v>
      </c>
      <c r="M5" s="102" t="s">
        <v>117</v>
      </c>
      <c r="S5" s="101" t="s">
        <v>109</v>
      </c>
    </row>
    <row r="6" spans="1:21" ht="20.25" customHeight="1">
      <c r="A6" s="87" t="s">
        <v>37</v>
      </c>
      <c r="B6" s="138"/>
      <c r="C6" s="86" t="s">
        <v>46</v>
      </c>
      <c r="D6" s="175"/>
      <c r="E6" s="176"/>
      <c r="F6" s="144"/>
      <c r="K6" s="85" t="str">
        <f>IF(B6="","",TEXT(B6,"000"))</f>
        <v/>
      </c>
      <c r="L6" s="85" t="str">
        <f>IF(D6="","",TEXT(D6,"0000"))</f>
        <v/>
      </c>
      <c r="S6" s="101" t="s">
        <v>110</v>
      </c>
    </row>
    <row r="7" spans="1:21" ht="40.5" customHeight="1">
      <c r="A7" s="87" t="s">
        <v>31</v>
      </c>
      <c r="B7" s="169"/>
      <c r="C7" s="170"/>
      <c r="D7" s="170"/>
      <c r="E7" s="170"/>
      <c r="F7" s="170"/>
      <c r="G7" s="170"/>
      <c r="H7" s="170"/>
      <c r="I7" s="170"/>
      <c r="J7" s="171"/>
      <c r="M7" s="88" t="s">
        <v>73</v>
      </c>
      <c r="S7" s="101" t="s">
        <v>111</v>
      </c>
    </row>
    <row r="8" spans="1:21" ht="20.25" customHeight="1">
      <c r="A8" s="87" t="s">
        <v>47</v>
      </c>
      <c r="B8" s="159"/>
      <c r="C8" s="159"/>
      <c r="D8" s="159"/>
      <c r="E8" s="159"/>
      <c r="F8" s="159"/>
      <c r="G8" s="159"/>
      <c r="H8" s="159"/>
      <c r="I8" s="159"/>
      <c r="J8" s="159"/>
      <c r="M8" s="88"/>
      <c r="S8" s="101" t="s">
        <v>112</v>
      </c>
    </row>
    <row r="9" spans="1:21" ht="20.25" customHeight="1">
      <c r="A9" s="87" t="s">
        <v>33</v>
      </c>
      <c r="B9" s="172"/>
      <c r="C9" s="159"/>
      <c r="D9" s="159"/>
      <c r="E9" s="159"/>
      <c r="F9" s="159"/>
      <c r="G9" s="159"/>
      <c r="H9" s="159"/>
      <c r="I9" s="159"/>
      <c r="J9" s="159"/>
      <c r="M9" s="88" t="s">
        <v>73</v>
      </c>
      <c r="S9" s="101" t="s">
        <v>113</v>
      </c>
    </row>
    <row r="10" spans="1:21" ht="20.25" customHeight="1">
      <c r="A10" s="87" t="s">
        <v>38</v>
      </c>
      <c r="B10" s="159"/>
      <c r="C10" s="159"/>
      <c r="D10" s="159"/>
      <c r="E10" s="159"/>
      <c r="F10" s="159"/>
      <c r="G10" s="159"/>
      <c r="H10" s="159"/>
      <c r="I10" s="159"/>
      <c r="J10" s="159"/>
      <c r="M10" s="88" t="s">
        <v>73</v>
      </c>
      <c r="S10" s="101" t="s">
        <v>115</v>
      </c>
    </row>
    <row r="11" spans="1:21" ht="20.25" customHeight="1">
      <c r="A11" s="87" t="s">
        <v>34</v>
      </c>
      <c r="B11" s="159"/>
      <c r="C11" s="159"/>
      <c r="D11" s="159"/>
      <c r="E11" s="159"/>
      <c r="F11" s="159"/>
      <c r="G11" s="159"/>
      <c r="H11" s="159"/>
      <c r="I11" s="159"/>
      <c r="J11" s="159"/>
      <c r="M11" s="88" t="s">
        <v>73</v>
      </c>
    </row>
    <row r="12" spans="1:21" ht="20.25" customHeight="1">
      <c r="A12" s="87" t="s">
        <v>35</v>
      </c>
      <c r="B12" s="139"/>
      <c r="C12" s="89" t="s">
        <v>48</v>
      </c>
      <c r="D12" s="163"/>
      <c r="E12" s="164"/>
      <c r="F12" s="165"/>
      <c r="G12" s="89" t="s">
        <v>48</v>
      </c>
      <c r="H12" s="163"/>
      <c r="I12" s="165"/>
    </row>
    <row r="13" spans="1:21" ht="20.25" customHeight="1">
      <c r="A13" s="87" t="s">
        <v>36</v>
      </c>
      <c r="B13" s="139"/>
      <c r="C13" s="89" t="s">
        <v>49</v>
      </c>
      <c r="D13" s="163"/>
      <c r="E13" s="164"/>
      <c r="F13" s="165"/>
      <c r="G13" s="89" t="s">
        <v>49</v>
      </c>
      <c r="H13" s="163"/>
      <c r="I13" s="165"/>
    </row>
    <row r="14" spans="1:21" ht="20.25" customHeight="1">
      <c r="A14" s="87" t="s">
        <v>26</v>
      </c>
    </row>
    <row r="15" spans="1:21" ht="20.25" customHeight="1">
      <c r="A15" s="101" t="s">
        <v>142</v>
      </c>
      <c r="B15" s="160"/>
      <c r="C15" s="161"/>
      <c r="D15" s="162"/>
      <c r="E15" s="141"/>
      <c r="F15" s="141"/>
    </row>
    <row r="16" spans="1:21" ht="20.25" customHeight="1">
      <c r="A16" s="87" t="s">
        <v>27</v>
      </c>
      <c r="B16" s="145"/>
      <c r="H16" s="88" t="s">
        <v>94</v>
      </c>
      <c r="I16" s="88"/>
      <c r="K16" s="85" t="str">
        <f>IF(B16="","",TEXT(B16,"0000"))</f>
        <v/>
      </c>
    </row>
    <row r="17" spans="1:14" ht="20.25" customHeight="1">
      <c r="A17" s="87" t="s">
        <v>41</v>
      </c>
      <c r="B17" s="160"/>
      <c r="C17" s="161"/>
      <c r="D17" s="162"/>
      <c r="E17" s="141"/>
      <c r="F17" s="141"/>
      <c r="H17" s="90"/>
      <c r="I17" s="90"/>
      <c r="K17" s="85"/>
    </row>
    <row r="18" spans="1:14" ht="20.25" customHeight="1">
      <c r="A18" s="87" t="s">
        <v>28</v>
      </c>
      <c r="B18" s="146"/>
      <c r="E18" s="141"/>
      <c r="F18" s="141"/>
      <c r="H18" s="88" t="s">
        <v>95</v>
      </c>
      <c r="I18" s="88"/>
      <c r="K18" s="85" t="str">
        <f>IF(B18="","",TEXT(B18,"000"))</f>
        <v/>
      </c>
    </row>
    <row r="19" spans="1:14" ht="20.25" customHeight="1">
      <c r="A19" s="87" t="s">
        <v>42</v>
      </c>
      <c r="B19" s="160"/>
      <c r="C19" s="161"/>
      <c r="D19" s="162"/>
      <c r="E19" s="141"/>
      <c r="F19" s="141"/>
      <c r="K19" s="85"/>
    </row>
    <row r="20" spans="1:14" ht="20.25" customHeight="1">
      <c r="A20" s="87" t="s">
        <v>43</v>
      </c>
      <c r="B20" s="147"/>
      <c r="H20" s="88" t="s">
        <v>96</v>
      </c>
      <c r="I20" s="88"/>
      <c r="K20" s="85" t="str">
        <f>IF(B20="","",TEXT(B20,"0000000"))</f>
        <v/>
      </c>
    </row>
    <row r="21" spans="1:14" ht="20.25" customHeight="1">
      <c r="A21" s="87" t="s">
        <v>44</v>
      </c>
      <c r="B21" s="159"/>
      <c r="C21" s="159"/>
      <c r="D21" s="159"/>
      <c r="E21" s="159"/>
      <c r="F21" s="159"/>
      <c r="G21" s="159"/>
      <c r="H21" s="159"/>
      <c r="I21" s="159"/>
      <c r="J21" s="159"/>
    </row>
    <row r="23" spans="1:14" s="85" customFormat="1" ht="20.25" customHeight="1">
      <c r="A23" s="85" t="s">
        <v>99</v>
      </c>
      <c r="B23" s="149"/>
      <c r="C23" s="89" t="s">
        <v>46</v>
      </c>
      <c r="D23" s="150">
        <v>1</v>
      </c>
      <c r="E23" s="148"/>
      <c r="F23" s="148"/>
      <c r="K23" s="85" t="str">
        <f>IF(B23="","",TEXT(B23,"0000000"))</f>
        <v/>
      </c>
      <c r="L23" s="85" t="str">
        <f>TEXT(D23,"00")</f>
        <v>01</v>
      </c>
      <c r="M23" s="88" t="s">
        <v>157</v>
      </c>
      <c r="N23" s="90"/>
    </row>
    <row r="24" spans="1:14" s="85" customFormat="1" ht="20.25" customHeight="1">
      <c r="A24" s="85" t="s">
        <v>100</v>
      </c>
      <c r="B24" s="156"/>
      <c r="C24" s="157"/>
      <c r="D24" s="157"/>
      <c r="E24" s="157"/>
      <c r="F24" s="157"/>
      <c r="G24" s="157"/>
      <c r="H24" s="157"/>
      <c r="I24" s="157"/>
      <c r="J24" s="158"/>
      <c r="M24" s="88" t="s">
        <v>101</v>
      </c>
      <c r="N24" s="90"/>
    </row>
  </sheetData>
  <sheetProtection sheet="1" selectLockedCells="1"/>
  <mergeCells count="17">
    <mergeCell ref="B4:E4"/>
    <mergeCell ref="B7:J7"/>
    <mergeCell ref="B8:J8"/>
    <mergeCell ref="B9:J9"/>
    <mergeCell ref="B10:J10"/>
    <mergeCell ref="D5:E5"/>
    <mergeCell ref="D6:E6"/>
    <mergeCell ref="B24:J24"/>
    <mergeCell ref="B11:J11"/>
    <mergeCell ref="B21:J21"/>
    <mergeCell ref="B15:D15"/>
    <mergeCell ref="B17:D17"/>
    <mergeCell ref="B19:D19"/>
    <mergeCell ref="D12:F12"/>
    <mergeCell ref="D13:F13"/>
    <mergeCell ref="H12:I12"/>
    <mergeCell ref="H13:I13"/>
  </mergeCells>
  <phoneticPr fontId="4"/>
  <dataValidations count="4">
    <dataValidation imeMode="hiragana" allowBlank="1" showInputMessage="1" showErrorMessage="1" sqref="B7:J7 B9:J11 B15:F15 B17:F17 B19:F19 B24:J24" xr:uid="{00000000-0002-0000-0200-000000000000}"/>
    <dataValidation imeMode="fullKatakana" allowBlank="1" showInputMessage="1" showErrorMessage="1" sqref="B8:J8 B21:J21" xr:uid="{00000000-0002-0000-0200-000001000000}"/>
    <dataValidation imeMode="off" allowBlank="1" showInputMessage="1" showErrorMessage="1" sqref="B5:B6 H2 B12:B13 F6 D12:D13 B16 B18 B20 B23 J2 B2 D6 H12:H13" xr:uid="{00000000-0002-0000-0200-000002000000}"/>
    <dataValidation type="list" allowBlank="1" showInputMessage="1" showErrorMessage="1" sqref="B4 F4" xr:uid="{00000000-0002-0000-0200-000003000000}">
      <formula1>$S$4:$S$12</formula1>
    </dataValidation>
  </dataValidations>
  <pageMargins left="0.39370078740157483" right="0.19685039370078741" top="0.92" bottom="0.19685039370078741" header="0.51181102362204722" footer="0.51181102362204722"/>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B117"/>
  <sheetViews>
    <sheetView zoomScale="90" zoomScaleNormal="90" workbookViewId="0">
      <selection activeCell="AM8" sqref="AM8:BA10"/>
    </sheetView>
  </sheetViews>
  <sheetFormatPr defaultColWidth="2.625" defaultRowHeight="15" customHeight="1"/>
  <cols>
    <col min="1" max="1" width="3.125" customWidth="1"/>
    <col min="2" max="2" width="2.625" customWidth="1"/>
    <col min="3" max="3" width="3.125" customWidth="1"/>
    <col min="19" max="19" width="1.625" customWidth="1"/>
    <col min="20" max="20" width="3.625" customWidth="1"/>
  </cols>
  <sheetData>
    <row r="1" spans="1:54" ht="18.75" customHeight="1">
      <c r="B1" s="44"/>
      <c r="C1" s="44"/>
      <c r="D1" s="44"/>
      <c r="E1" s="44"/>
      <c r="F1" s="44"/>
      <c r="G1" s="44"/>
      <c r="H1" s="44"/>
      <c r="I1" s="44"/>
      <c r="J1" s="44"/>
      <c r="K1" s="44"/>
      <c r="L1" s="44"/>
      <c r="M1" s="44"/>
      <c r="N1" s="44"/>
      <c r="O1" s="44"/>
      <c r="P1" s="44"/>
      <c r="Q1" s="44"/>
      <c r="R1" s="217" t="s">
        <v>119</v>
      </c>
      <c r="S1" s="217"/>
      <c r="T1" s="217"/>
      <c r="U1" s="217"/>
      <c r="V1" s="217"/>
      <c r="W1" s="217"/>
      <c r="X1" s="217"/>
      <c r="Y1" s="217"/>
      <c r="Z1" s="217"/>
      <c r="AA1" s="217"/>
      <c r="AB1" s="217"/>
      <c r="AC1" s="217"/>
      <c r="AD1" s="217"/>
      <c r="AE1" s="217"/>
      <c r="AF1" s="217"/>
      <c r="AG1" s="217"/>
      <c r="AH1" s="217"/>
      <c r="AI1" s="44"/>
      <c r="AJ1" s="44"/>
      <c r="AK1" s="44"/>
      <c r="AL1" s="44"/>
      <c r="AM1" s="44"/>
      <c r="AN1" s="44"/>
      <c r="AO1" s="44"/>
      <c r="AP1" s="44"/>
      <c r="AQ1" s="44"/>
      <c r="AR1" s="44"/>
      <c r="AS1" s="44"/>
      <c r="AT1" s="293" t="s">
        <v>143</v>
      </c>
      <c r="AU1" s="293"/>
      <c r="AV1" s="293"/>
      <c r="AW1" s="293"/>
      <c r="AX1" s="293"/>
      <c r="AY1" s="293"/>
      <c r="AZ1" s="293"/>
      <c r="BA1" s="293"/>
      <c r="BB1" s="293"/>
    </row>
    <row r="3" spans="1:54" ht="15" customHeight="1">
      <c r="B3" s="45"/>
      <c r="C3" s="45"/>
      <c r="D3" s="45"/>
      <c r="E3" s="45"/>
      <c r="F3" s="45"/>
      <c r="G3" s="45"/>
      <c r="H3" s="45"/>
      <c r="I3" s="45"/>
      <c r="J3" s="45"/>
      <c r="K3" s="45"/>
      <c r="L3" s="45"/>
      <c r="M3" s="45"/>
      <c r="N3" s="45"/>
      <c r="O3" s="45"/>
      <c r="P3" s="45"/>
      <c r="Q3" s="45"/>
      <c r="R3" s="45"/>
      <c r="S3" s="45"/>
      <c r="T3" s="45"/>
      <c r="U3" s="45"/>
      <c r="V3" s="152" t="s">
        <v>153</v>
      </c>
      <c r="W3" s="232">
        <v>45097</v>
      </c>
      <c r="X3" s="232"/>
      <c r="Y3" s="232"/>
      <c r="Z3" s="232"/>
      <c r="AA3" s="232"/>
      <c r="AB3" s="232"/>
      <c r="AC3" s="232"/>
      <c r="AD3" s="232"/>
      <c r="AE3" s="232"/>
      <c r="AF3" s="45"/>
      <c r="AG3" s="45"/>
      <c r="AH3" s="45"/>
      <c r="AI3" s="45"/>
      <c r="AJ3" s="45"/>
      <c r="AK3" s="45"/>
      <c r="AL3" s="45"/>
      <c r="AM3" s="45"/>
      <c r="AN3" s="45"/>
      <c r="AO3" s="45"/>
      <c r="AP3" s="45"/>
      <c r="AQ3" s="45"/>
      <c r="AR3" s="45"/>
      <c r="AS3" s="45"/>
      <c r="AT3" s="45"/>
      <c r="AU3" s="45"/>
      <c r="AV3" s="45"/>
      <c r="AW3" s="45"/>
      <c r="AX3" s="45"/>
      <c r="AY3" s="45"/>
      <c r="AZ3" s="45"/>
      <c r="BA3" s="45"/>
      <c r="BB3" s="45"/>
    </row>
    <row r="4" spans="1:54" ht="16.5" customHeight="1">
      <c r="A4" s="122" t="s">
        <v>105</v>
      </c>
      <c r="B4" s="112"/>
      <c r="C4" s="112"/>
      <c r="D4" s="112"/>
      <c r="E4" s="112"/>
      <c r="F4" s="112"/>
      <c r="G4" s="112"/>
      <c r="H4" s="233" t="str">
        <f>+基本項目!B4</f>
        <v>東京本店</v>
      </c>
      <c r="I4" s="233"/>
      <c r="J4" s="233"/>
      <c r="K4" s="233"/>
      <c r="L4" s="233"/>
      <c r="M4" s="112"/>
      <c r="N4" s="112" t="s">
        <v>106</v>
      </c>
      <c r="O4" s="112"/>
      <c r="AK4" s="46" t="s">
        <v>158</v>
      </c>
      <c r="AP4" t="s">
        <v>159</v>
      </c>
      <c r="AR4" s="47" t="str">
        <f>MID(基本項目!$K$5,1,1)</f>
        <v/>
      </c>
      <c r="AS4" s="48" t="str">
        <f>MID(基本項目!$K$5,2,1)</f>
        <v/>
      </c>
      <c r="AT4" s="48" t="str">
        <f>MID(基本項目!$K$5,3,1)</f>
        <v/>
      </c>
      <c r="AU4" s="48" t="str">
        <f>MID(基本項目!$K$5,4,1)</f>
        <v/>
      </c>
      <c r="AV4" s="48" t="str">
        <f>MID(基本項目!$K$5,5,1)</f>
        <v/>
      </c>
      <c r="AW4" s="48" t="str">
        <f>MID(基本項目!$K$5,6,1)</f>
        <v/>
      </c>
      <c r="AX4" s="48" t="str">
        <f>MID(基本項目!$K$5,7,1)</f>
        <v/>
      </c>
      <c r="AY4" s="49" t="s">
        <v>0</v>
      </c>
      <c r="AZ4" s="48" t="str">
        <f>MID(基本項目!$L$5,1,1)</f>
        <v>0</v>
      </c>
      <c r="BA4" s="48" t="str">
        <f>MID(基本項目!$L$5,1,1)</f>
        <v>0</v>
      </c>
      <c r="BB4" s="50" t="str">
        <f>MID(基本項目!$L$5,1,1)</f>
        <v>0</v>
      </c>
    </row>
    <row r="5" spans="1:54" ht="12" customHeight="1">
      <c r="AK5" s="255" t="s">
        <v>1</v>
      </c>
      <c r="AL5" s="256"/>
      <c r="AM5" s="256"/>
      <c r="AN5" s="257"/>
      <c r="AO5" s="51" t="str">
        <f>MID(基本項目!$B$8,1,1)</f>
        <v/>
      </c>
      <c r="AP5" s="51" t="str">
        <f>MID(基本項目!$B$8,2,1)</f>
        <v/>
      </c>
      <c r="AQ5" s="51" t="str">
        <f>MID(基本項目!$B$8,3,1)</f>
        <v/>
      </c>
      <c r="AR5" s="51" t="str">
        <f>MID(基本項目!$B$8,4,1)</f>
        <v/>
      </c>
      <c r="AS5" s="51" t="str">
        <f>MID(基本項目!$B$8,5,1)</f>
        <v/>
      </c>
      <c r="AT5" s="51" t="str">
        <f>MID(基本項目!$B$8,6,1)</f>
        <v/>
      </c>
      <c r="AU5" s="51" t="str">
        <f>MID(基本項目!$B$8,7,1)</f>
        <v/>
      </c>
      <c r="AV5" s="51" t="str">
        <f>MID(基本項目!$B$8,8,1)</f>
        <v/>
      </c>
      <c r="AW5" s="51" t="str">
        <f>MID(基本項目!$B$8,9,1)</f>
        <v/>
      </c>
      <c r="AX5" s="51" t="str">
        <f>MID(基本項目!$B$8,10,1)</f>
        <v/>
      </c>
      <c r="AY5" s="51" t="str">
        <f>MID(基本項目!$B$8,11,1)</f>
        <v/>
      </c>
      <c r="AZ5" s="51" t="str">
        <f>MID(基本項目!$B$8,12,1)</f>
        <v/>
      </c>
      <c r="BA5" s="51" t="str">
        <f>MID(基本項目!$B$8,13,1)</f>
        <v/>
      </c>
      <c r="BB5" s="52" t="str">
        <f>MID(基本項目!$B$8,14,1)</f>
        <v/>
      </c>
    </row>
    <row r="6" spans="1:54" ht="12" customHeight="1">
      <c r="AK6" s="258"/>
      <c r="AL6" s="259"/>
      <c r="AM6" s="259"/>
      <c r="AN6" s="260"/>
      <c r="AO6" s="53" t="str">
        <f>MID(基本項目!$B$8,15,1)</f>
        <v/>
      </c>
      <c r="AP6" s="53" t="str">
        <f>MID(基本項目!$B$8,16,1)</f>
        <v/>
      </c>
      <c r="AQ6" s="53" t="str">
        <f>MID(基本項目!$B$8,17,1)</f>
        <v/>
      </c>
      <c r="AR6" s="53" t="str">
        <f>MID(基本項目!$B$8,18,1)</f>
        <v/>
      </c>
      <c r="AS6" s="53" t="str">
        <f>MID(基本項目!$B$8,19,1)</f>
        <v/>
      </c>
      <c r="AT6" s="53" t="str">
        <f>MID(基本項目!$B$8,20,1)</f>
        <v/>
      </c>
      <c r="AU6" s="53" t="str">
        <f>MID(基本項目!$B$8,21,1)</f>
        <v/>
      </c>
      <c r="AV6" s="53" t="str">
        <f>MID(基本項目!$B$8,22,1)</f>
        <v/>
      </c>
      <c r="AW6" s="53" t="str">
        <f>MID(基本項目!$B$8,23,1)</f>
        <v/>
      </c>
      <c r="AX6" s="53" t="str">
        <f>MID(基本項目!$B$8,24,1)</f>
        <v/>
      </c>
      <c r="AY6" s="53" t="str">
        <f>MID(基本項目!$B$8,25,1)</f>
        <v/>
      </c>
      <c r="AZ6" s="53" t="str">
        <f>MID(基本項目!$B$8,26,1)</f>
        <v/>
      </c>
      <c r="BA6" s="53" t="str">
        <f>MID(基本項目!$B$8,27,1)</f>
        <v/>
      </c>
      <c r="BB6" s="54" t="str">
        <f>MID(基本項目!$B$8,28,1)</f>
        <v/>
      </c>
    </row>
    <row r="7" spans="1:54" ht="12" customHeight="1">
      <c r="A7" s="218" t="s">
        <v>152</v>
      </c>
      <c r="B7" s="219"/>
      <c r="C7" s="219"/>
      <c r="D7" s="219"/>
      <c r="E7" s="220"/>
      <c r="F7" s="224" t="str">
        <f>基本項目!K23</f>
        <v/>
      </c>
      <c r="G7" s="225"/>
      <c r="H7" s="225"/>
      <c r="I7" s="225"/>
      <c r="J7" s="225"/>
      <c r="K7" s="225"/>
      <c r="L7" s="225"/>
      <c r="M7" s="219" t="s">
        <v>0</v>
      </c>
      <c r="N7" s="228" t="str">
        <f>基本項目!L23</f>
        <v>01</v>
      </c>
      <c r="O7" s="229"/>
      <c r="P7" s="111"/>
      <c r="AK7" s="247" t="s">
        <v>2</v>
      </c>
      <c r="AL7" s="55" t="s">
        <v>3</v>
      </c>
      <c r="AM7" s="56" t="str">
        <f>MID(基本項目!$K$6,1,1)</f>
        <v/>
      </c>
      <c r="AN7" s="56" t="str">
        <f>MID(基本項目!$K$6,2,1)</f>
        <v/>
      </c>
      <c r="AO7" s="58" t="str">
        <f>MID(基本項目!$K$6,3,1)</f>
        <v/>
      </c>
      <c r="AP7" s="57" t="s">
        <v>39</v>
      </c>
      <c r="AQ7" s="58" t="str">
        <f>MID(基本項目!$L$6,1,1)</f>
        <v/>
      </c>
      <c r="AR7" s="58" t="str">
        <f>MID(基本項目!$L$6,2,1)</f>
        <v/>
      </c>
      <c r="AS7" s="58" t="str">
        <f>MID(基本項目!$L$6,3,1)</f>
        <v/>
      </c>
      <c r="AT7" s="58" t="str">
        <f>MID(基本項目!$L$6,4,1)</f>
        <v/>
      </c>
      <c r="AU7" s="55"/>
      <c r="AV7" s="55"/>
      <c r="AW7" s="55"/>
      <c r="AX7" s="55"/>
      <c r="AY7" s="55"/>
      <c r="AZ7" s="55"/>
      <c r="BA7" s="55"/>
      <c r="BB7" s="59"/>
    </row>
    <row r="8" spans="1:54" ht="12" customHeight="1">
      <c r="A8" s="221"/>
      <c r="B8" s="222"/>
      <c r="C8" s="222"/>
      <c r="D8" s="222"/>
      <c r="E8" s="223"/>
      <c r="F8" s="226"/>
      <c r="G8" s="227"/>
      <c r="H8" s="227"/>
      <c r="I8" s="227"/>
      <c r="J8" s="227"/>
      <c r="K8" s="227"/>
      <c r="L8" s="227"/>
      <c r="M8" s="222"/>
      <c r="N8" s="230"/>
      <c r="O8" s="231"/>
      <c r="P8" s="111"/>
      <c r="AK8" s="248"/>
      <c r="AM8" s="262">
        <f>+基本項目!B7</f>
        <v>0</v>
      </c>
      <c r="AN8" s="262"/>
      <c r="AO8" s="262"/>
      <c r="AP8" s="262"/>
      <c r="AQ8" s="262"/>
      <c r="AR8" s="262"/>
      <c r="AS8" s="262"/>
      <c r="AT8" s="262"/>
      <c r="AU8" s="262"/>
      <c r="AV8" s="262"/>
      <c r="AW8" s="262"/>
      <c r="AX8" s="262"/>
      <c r="AY8" s="262"/>
      <c r="AZ8" s="262"/>
      <c r="BA8" s="262"/>
      <c r="BB8" s="113"/>
    </row>
    <row r="9" spans="1:54" ht="13.5" customHeight="1">
      <c r="AK9" s="248"/>
      <c r="AM9" s="262"/>
      <c r="AN9" s="262"/>
      <c r="AO9" s="262"/>
      <c r="AP9" s="262"/>
      <c r="AQ9" s="262"/>
      <c r="AR9" s="262"/>
      <c r="AS9" s="262"/>
      <c r="AT9" s="262"/>
      <c r="AU9" s="262"/>
      <c r="AV9" s="262"/>
      <c r="AW9" s="262"/>
      <c r="AX9" s="262"/>
      <c r="AY9" s="262"/>
      <c r="AZ9" s="262"/>
      <c r="BA9" s="262"/>
      <c r="BB9" s="60"/>
    </row>
    <row r="10" spans="1:54" ht="12" customHeight="1">
      <c r="A10" s="218" t="s">
        <v>8</v>
      </c>
      <c r="B10" s="219"/>
      <c r="C10" s="219"/>
      <c r="D10" s="219"/>
      <c r="E10" s="220"/>
      <c r="F10" s="126"/>
      <c r="G10" s="234">
        <f>+基本項目!B24</f>
        <v>0</v>
      </c>
      <c r="H10" s="234"/>
      <c r="I10" s="234"/>
      <c r="J10" s="234"/>
      <c r="K10" s="234"/>
      <c r="L10" s="234"/>
      <c r="M10" s="234"/>
      <c r="N10" s="234"/>
      <c r="O10" s="234"/>
      <c r="P10" s="234"/>
      <c r="Q10" s="234"/>
      <c r="R10" s="234"/>
      <c r="S10" s="234"/>
      <c r="T10" s="234"/>
      <c r="U10" s="234"/>
      <c r="V10" s="234"/>
      <c r="W10" s="234"/>
      <c r="X10" s="234"/>
      <c r="Y10" s="234"/>
      <c r="Z10" s="234"/>
      <c r="AA10" s="234"/>
      <c r="AB10" s="234"/>
      <c r="AC10" s="234"/>
      <c r="AD10" s="235"/>
      <c r="AK10" s="248"/>
      <c r="AM10" s="262"/>
      <c r="AN10" s="262"/>
      <c r="AO10" s="262"/>
      <c r="AP10" s="262"/>
      <c r="AQ10" s="262"/>
      <c r="AR10" s="262"/>
      <c r="AS10" s="262"/>
      <c r="AT10" s="262"/>
      <c r="AU10" s="262"/>
      <c r="AV10" s="262"/>
      <c r="AW10" s="262"/>
      <c r="AX10" s="262"/>
      <c r="AY10" s="262"/>
      <c r="AZ10" s="262"/>
      <c r="BA10" s="262"/>
      <c r="BB10" s="60"/>
    </row>
    <row r="11" spans="1:54" ht="14.25" customHeight="1">
      <c r="A11" s="221"/>
      <c r="B11" s="222"/>
      <c r="C11" s="222"/>
      <c r="D11" s="222"/>
      <c r="E11" s="223"/>
      <c r="F11" s="128"/>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7"/>
      <c r="AK11" s="248"/>
      <c r="AM11" s="250">
        <f>+基本項目!B9</f>
        <v>0</v>
      </c>
      <c r="AN11" s="250"/>
      <c r="AO11" s="250"/>
      <c r="AP11" s="250"/>
      <c r="AQ11" s="250"/>
      <c r="AR11" s="250"/>
      <c r="AS11" s="250"/>
      <c r="AT11" s="250"/>
      <c r="AU11" s="250"/>
      <c r="AV11" s="250"/>
      <c r="AW11" s="250"/>
      <c r="AX11" s="250"/>
      <c r="AY11" s="250"/>
      <c r="AZ11" s="250"/>
      <c r="BA11" s="250"/>
      <c r="BB11" s="60"/>
    </row>
    <row r="12" spans="1:54" ht="12" customHeight="1">
      <c r="AK12" s="248"/>
      <c r="AM12" s="61"/>
      <c r="AN12" s="61"/>
      <c r="AO12" s="61"/>
      <c r="AP12" s="61"/>
      <c r="AQ12" s="61"/>
      <c r="AR12" s="61"/>
      <c r="AS12" s="61"/>
      <c r="AT12" s="61"/>
      <c r="AU12" s="61"/>
      <c r="AV12" s="61"/>
      <c r="AW12" s="61"/>
      <c r="AX12" s="61"/>
      <c r="AY12" s="61"/>
      <c r="AZ12" s="61"/>
      <c r="BA12" s="61"/>
      <c r="BB12" s="60"/>
    </row>
    <row r="13" spans="1:54" ht="12" customHeight="1">
      <c r="A13" s="62"/>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K13" s="248"/>
      <c r="AM13" s="251">
        <f>+基本項目!B10</f>
        <v>0</v>
      </c>
      <c r="AN13" s="251"/>
      <c r="AO13" s="251"/>
      <c r="AP13" s="251"/>
      <c r="AQ13" s="251"/>
      <c r="AR13" s="61"/>
      <c r="AS13" s="252">
        <f>+基本項目!B11</f>
        <v>0</v>
      </c>
      <c r="AT13" s="252"/>
      <c r="AU13" s="252"/>
      <c r="AV13" s="252"/>
      <c r="AW13" s="252"/>
      <c r="AX13" s="252"/>
      <c r="AY13" s="252"/>
      <c r="AZ13" s="252"/>
      <c r="BA13" s="253" t="s">
        <v>40</v>
      </c>
      <c r="BB13" s="254"/>
    </row>
    <row r="14" spans="1:54" ht="12" customHeight="1">
      <c r="A14" s="62"/>
      <c r="AK14" s="248"/>
      <c r="AM14" s="251"/>
      <c r="AN14" s="251"/>
      <c r="AO14" s="251"/>
      <c r="AP14" s="251"/>
      <c r="AQ14" s="251"/>
      <c r="AR14" s="110"/>
      <c r="AS14" s="252"/>
      <c r="AT14" s="252"/>
      <c r="AU14" s="252"/>
      <c r="AV14" s="252"/>
      <c r="AW14" s="252"/>
      <c r="AX14" s="252"/>
      <c r="AY14" s="252"/>
      <c r="AZ14" s="252"/>
      <c r="BA14" s="253"/>
      <c r="BB14" s="254"/>
    </row>
    <row r="15" spans="1:54" ht="12" customHeight="1">
      <c r="A15" s="62"/>
      <c r="AK15" s="248"/>
      <c r="BB15" s="113"/>
    </row>
    <row r="16" spans="1:54" ht="12" customHeight="1">
      <c r="A16" s="62"/>
      <c r="AK16" s="248"/>
      <c r="AL16" s="64" t="s">
        <v>4</v>
      </c>
      <c r="AN16" s="253">
        <f>+基本項目!B12</f>
        <v>0</v>
      </c>
      <c r="AO16" s="253"/>
      <c r="AP16" s="253"/>
      <c r="AQ16" s="77" t="s">
        <v>6</v>
      </c>
      <c r="AR16" s="253">
        <f>+基本項目!D12</f>
        <v>0</v>
      </c>
      <c r="AS16" s="253"/>
      <c r="AT16" s="253"/>
      <c r="AU16" s="61" t="s">
        <v>7</v>
      </c>
      <c r="AV16" s="253">
        <f>+基本項目!H12</f>
        <v>0</v>
      </c>
      <c r="AW16" s="253"/>
      <c r="AX16" s="253"/>
      <c r="AY16" s="253"/>
      <c r="BB16" s="113"/>
    </row>
    <row r="17" spans="1:54" ht="12" customHeight="1">
      <c r="AK17" s="249"/>
      <c r="AL17" s="66" t="s">
        <v>5</v>
      </c>
      <c r="AM17" s="112"/>
      <c r="AN17" s="261">
        <f>+基本項目!B13</f>
        <v>0</v>
      </c>
      <c r="AO17" s="261"/>
      <c r="AP17" s="261"/>
      <c r="AQ17" s="79" t="s">
        <v>6</v>
      </c>
      <c r="AR17" s="261">
        <f>+基本項目!D13</f>
        <v>0</v>
      </c>
      <c r="AS17" s="261"/>
      <c r="AT17" s="261"/>
      <c r="AU17" s="78" t="s">
        <v>7</v>
      </c>
      <c r="AV17" s="261">
        <f>+基本項目!H13</f>
        <v>0</v>
      </c>
      <c r="AW17" s="261"/>
      <c r="AX17" s="261"/>
      <c r="AY17" s="261"/>
      <c r="AZ17" s="112"/>
      <c r="BA17" s="112"/>
      <c r="BB17" s="114"/>
    </row>
    <row r="18" spans="1:54" ht="12" customHeight="1"/>
    <row r="19" spans="1:54" ht="17.25" customHeight="1">
      <c r="D19" t="s">
        <v>14</v>
      </c>
      <c r="AK19" t="s">
        <v>146</v>
      </c>
    </row>
    <row r="20" spans="1:54" ht="17.25" customHeight="1">
      <c r="A20" s="183" t="s">
        <v>16</v>
      </c>
      <c r="B20" s="184"/>
      <c r="C20" s="185"/>
      <c r="D20" s="183" t="s">
        <v>17</v>
      </c>
      <c r="E20" s="184"/>
      <c r="F20" s="184"/>
      <c r="G20" s="184"/>
      <c r="H20" s="184"/>
      <c r="I20" s="184"/>
      <c r="J20" s="184"/>
      <c r="K20" s="184"/>
      <c r="L20" s="184"/>
      <c r="M20" s="184"/>
      <c r="N20" s="184"/>
      <c r="O20" s="184"/>
      <c r="P20" s="185"/>
      <c r="Q20" s="183" t="s">
        <v>18</v>
      </c>
      <c r="R20" s="184"/>
      <c r="S20" s="184"/>
      <c r="T20" s="185"/>
      <c r="U20" s="183" t="s">
        <v>19</v>
      </c>
      <c r="V20" s="185"/>
      <c r="W20" s="183" t="s">
        <v>20</v>
      </c>
      <c r="X20" s="184"/>
      <c r="Y20" s="184"/>
      <c r="Z20" s="185"/>
      <c r="AA20" s="183" t="s">
        <v>21</v>
      </c>
      <c r="AB20" s="184"/>
      <c r="AC20" s="184"/>
      <c r="AD20" s="184"/>
      <c r="AE20" s="184"/>
      <c r="AF20" s="185"/>
      <c r="AG20" s="183" t="s">
        <v>22</v>
      </c>
      <c r="AH20" s="184"/>
      <c r="AI20" s="185"/>
      <c r="AL20" s="129" t="s">
        <v>147</v>
      </c>
      <c r="AM20" s="107" t="str">
        <f>MID(基本項目!$D$2,1,1)</f>
        <v/>
      </c>
      <c r="AN20" s="99" t="s">
        <v>150</v>
      </c>
      <c r="AO20" s="107" t="str">
        <f>MID(基本項目!$S$2,1,1)</f>
        <v/>
      </c>
      <c r="AP20" s="107" t="str">
        <f>MID(基本項目!$S$2,2,1)</f>
        <v/>
      </c>
      <c r="AQ20" s="107" t="str">
        <f>MID(基本項目!$S$2,3,1)</f>
        <v/>
      </c>
      <c r="AR20" s="107" t="str">
        <f>MID(基本項目!$S$2,4,1)</f>
        <v/>
      </c>
      <c r="AS20" s="99" t="s">
        <v>150</v>
      </c>
      <c r="AT20" s="107" t="str">
        <f>MID(基本項目!$T$2,1,1)</f>
        <v/>
      </c>
      <c r="AU20" s="107" t="str">
        <f>MID(基本項目!$T$2,2,1)</f>
        <v/>
      </c>
      <c r="AV20" s="107" t="str">
        <f>MID(基本項目!$T$2,3,1)</f>
        <v/>
      </c>
      <c r="AW20" s="107" t="str">
        <f>MID(基本項目!$T$2,4,1)</f>
        <v/>
      </c>
      <c r="AX20" s="99" t="s">
        <v>150</v>
      </c>
      <c r="AY20" s="107" t="str">
        <f>MID(基本項目!$U$2,1,1)</f>
        <v/>
      </c>
      <c r="AZ20" s="107" t="str">
        <f>MID(基本項目!$U$2,2,1)</f>
        <v/>
      </c>
      <c r="BA20" s="107" t="str">
        <f>MID(基本項目!$U$2,3,1)</f>
        <v/>
      </c>
      <c r="BB20" s="91" t="str">
        <f>MID(基本項目!$U$2,4,1)</f>
        <v/>
      </c>
    </row>
    <row r="21" spans="1:54" ht="17.25" customHeight="1">
      <c r="A21" s="115"/>
      <c r="B21" s="42" t="s">
        <v>23</v>
      </c>
      <c r="C21" s="116"/>
      <c r="D21" s="180"/>
      <c r="E21" s="181"/>
      <c r="F21" s="181"/>
      <c r="G21" s="181"/>
      <c r="H21" s="181"/>
      <c r="I21" s="181"/>
      <c r="J21" s="181"/>
      <c r="K21" s="181"/>
      <c r="L21" s="181"/>
      <c r="M21" s="181"/>
      <c r="N21" s="181"/>
      <c r="O21" s="181"/>
      <c r="P21" s="182"/>
      <c r="Q21" s="205"/>
      <c r="R21" s="206"/>
      <c r="S21" s="206"/>
      <c r="T21" s="207"/>
      <c r="U21" s="195"/>
      <c r="V21" s="196"/>
      <c r="W21" s="197"/>
      <c r="X21" s="198"/>
      <c r="Y21" s="198"/>
      <c r="Z21" s="199"/>
      <c r="AA21" s="192">
        <f>ROUND(Q21*W21,0)</f>
        <v>0</v>
      </c>
      <c r="AB21" s="193"/>
      <c r="AC21" s="193"/>
      <c r="AD21" s="193"/>
      <c r="AE21" s="193"/>
      <c r="AF21" s="194"/>
      <c r="AG21" s="180"/>
      <c r="AH21" s="181"/>
      <c r="AI21" s="182"/>
      <c r="AK21" s="67"/>
      <c r="AL21" s="67"/>
      <c r="AM21" s="67"/>
      <c r="AN21" s="67"/>
      <c r="AO21" s="67"/>
      <c r="AP21" s="67"/>
      <c r="AQ21" s="67"/>
      <c r="AR21" s="67"/>
    </row>
    <row r="22" spans="1:54" ht="17.25" customHeight="1">
      <c r="A22" s="115"/>
      <c r="B22" s="42" t="s">
        <v>23</v>
      </c>
      <c r="C22" s="116"/>
      <c r="D22" s="180"/>
      <c r="E22" s="181"/>
      <c r="F22" s="181"/>
      <c r="G22" s="181"/>
      <c r="H22" s="181"/>
      <c r="I22" s="181"/>
      <c r="J22" s="181"/>
      <c r="K22" s="181"/>
      <c r="L22" s="181"/>
      <c r="M22" s="181"/>
      <c r="N22" s="181"/>
      <c r="O22" s="181"/>
      <c r="P22" s="182"/>
      <c r="Q22" s="205"/>
      <c r="R22" s="206"/>
      <c r="S22" s="206"/>
      <c r="T22" s="207"/>
      <c r="U22" s="195"/>
      <c r="V22" s="196"/>
      <c r="W22" s="197"/>
      <c r="X22" s="198"/>
      <c r="Y22" s="198"/>
      <c r="Z22" s="199"/>
      <c r="AA22" s="192">
        <f>ROUND(Q22*W22,0)</f>
        <v>0</v>
      </c>
      <c r="AB22" s="193"/>
      <c r="AC22" s="193"/>
      <c r="AD22" s="193"/>
      <c r="AE22" s="193"/>
      <c r="AF22" s="194"/>
      <c r="AG22" s="180"/>
      <c r="AH22" s="181"/>
      <c r="AI22" s="182"/>
      <c r="AK22" s="63"/>
      <c r="AL22" s="63"/>
      <c r="AM22" s="63"/>
      <c r="AN22" s="63"/>
      <c r="AO22" s="63"/>
      <c r="AP22" s="63"/>
      <c r="AQ22" s="63"/>
      <c r="AR22" s="63"/>
      <c r="AV22" s="65"/>
    </row>
    <row r="23" spans="1:54" ht="17.25" customHeight="1">
      <c r="A23" s="115"/>
      <c r="B23" s="42" t="s">
        <v>23</v>
      </c>
      <c r="C23" s="116"/>
      <c r="D23" s="180"/>
      <c r="E23" s="181"/>
      <c r="F23" s="181"/>
      <c r="G23" s="181"/>
      <c r="H23" s="181"/>
      <c r="I23" s="181"/>
      <c r="J23" s="181"/>
      <c r="K23" s="181"/>
      <c r="L23" s="181"/>
      <c r="M23" s="181"/>
      <c r="N23" s="181"/>
      <c r="O23" s="181"/>
      <c r="P23" s="182"/>
      <c r="Q23" s="205"/>
      <c r="R23" s="206"/>
      <c r="S23" s="206"/>
      <c r="T23" s="207"/>
      <c r="U23" s="195"/>
      <c r="V23" s="196"/>
      <c r="W23" s="197"/>
      <c r="X23" s="198"/>
      <c r="Y23" s="198"/>
      <c r="Z23" s="199"/>
      <c r="AA23" s="192">
        <f t="shared" ref="AA23:AA33" si="0">ROUND(Q23*W23,0)</f>
        <v>0</v>
      </c>
      <c r="AB23" s="193"/>
      <c r="AC23" s="193"/>
      <c r="AD23" s="193"/>
      <c r="AE23" s="193"/>
      <c r="AF23" s="194"/>
      <c r="AG23" s="180"/>
      <c r="AH23" s="181"/>
      <c r="AI23" s="182"/>
      <c r="AK23" s="67"/>
      <c r="AL23" s="67"/>
      <c r="AM23" s="67"/>
      <c r="AN23" s="67"/>
      <c r="AO23" s="67"/>
      <c r="AP23" s="67"/>
      <c r="AQ23" s="67"/>
      <c r="AR23" s="67"/>
    </row>
    <row r="24" spans="1:54" ht="17.25" customHeight="1">
      <c r="A24" s="115"/>
      <c r="B24" s="42" t="s">
        <v>23</v>
      </c>
      <c r="C24" s="116"/>
      <c r="D24" s="180"/>
      <c r="E24" s="181"/>
      <c r="F24" s="181"/>
      <c r="G24" s="181"/>
      <c r="H24" s="181"/>
      <c r="I24" s="181"/>
      <c r="J24" s="181"/>
      <c r="K24" s="181"/>
      <c r="L24" s="181"/>
      <c r="M24" s="181"/>
      <c r="N24" s="181"/>
      <c r="O24" s="181"/>
      <c r="P24" s="182"/>
      <c r="Q24" s="202"/>
      <c r="R24" s="203"/>
      <c r="S24" s="203"/>
      <c r="T24" s="204"/>
      <c r="U24" s="195"/>
      <c r="V24" s="196"/>
      <c r="W24" s="197"/>
      <c r="X24" s="198"/>
      <c r="Y24" s="198"/>
      <c r="Z24" s="199"/>
      <c r="AA24" s="192">
        <f t="shared" si="0"/>
        <v>0</v>
      </c>
      <c r="AB24" s="193"/>
      <c r="AC24" s="193"/>
      <c r="AD24" s="193"/>
      <c r="AE24" s="193"/>
      <c r="AF24" s="194"/>
      <c r="AG24" s="180"/>
      <c r="AH24" s="181"/>
      <c r="AI24" s="182"/>
      <c r="AK24" s="67"/>
      <c r="AL24" s="67"/>
      <c r="AM24" s="67"/>
      <c r="AN24" s="67"/>
      <c r="AO24" s="67"/>
      <c r="AP24" s="67"/>
      <c r="AQ24" s="67"/>
      <c r="AR24" s="67"/>
    </row>
    <row r="25" spans="1:54" ht="17.25" customHeight="1">
      <c r="A25" s="115"/>
      <c r="B25" s="42" t="s">
        <v>23</v>
      </c>
      <c r="C25" s="116"/>
      <c r="D25" s="180"/>
      <c r="E25" s="181"/>
      <c r="F25" s="181"/>
      <c r="G25" s="181"/>
      <c r="H25" s="181"/>
      <c r="I25" s="181"/>
      <c r="J25" s="181"/>
      <c r="K25" s="181"/>
      <c r="L25" s="181"/>
      <c r="M25" s="181"/>
      <c r="N25" s="181"/>
      <c r="O25" s="181"/>
      <c r="P25" s="182"/>
      <c r="Q25" s="202"/>
      <c r="R25" s="203"/>
      <c r="S25" s="203"/>
      <c r="T25" s="204"/>
      <c r="U25" s="195"/>
      <c r="V25" s="196"/>
      <c r="W25" s="197"/>
      <c r="X25" s="198"/>
      <c r="Y25" s="198"/>
      <c r="Z25" s="199"/>
      <c r="AA25" s="192">
        <f t="shared" si="0"/>
        <v>0</v>
      </c>
      <c r="AB25" s="193"/>
      <c r="AC25" s="193"/>
      <c r="AD25" s="193"/>
      <c r="AE25" s="193"/>
      <c r="AF25" s="194"/>
      <c r="AG25" s="180"/>
      <c r="AH25" s="181"/>
      <c r="AI25" s="182"/>
    </row>
    <row r="26" spans="1:54" ht="17.25" customHeight="1">
      <c r="A26" s="115"/>
      <c r="B26" s="42" t="s">
        <v>23</v>
      </c>
      <c r="C26" s="1"/>
      <c r="D26" s="180"/>
      <c r="E26" s="181"/>
      <c r="F26" s="181"/>
      <c r="G26" s="181"/>
      <c r="H26" s="181"/>
      <c r="I26" s="181"/>
      <c r="J26" s="181"/>
      <c r="K26" s="181"/>
      <c r="L26" s="181"/>
      <c r="M26" s="181"/>
      <c r="N26" s="181"/>
      <c r="O26" s="181"/>
      <c r="P26" s="182"/>
      <c r="Q26" s="202"/>
      <c r="R26" s="203"/>
      <c r="S26" s="203"/>
      <c r="T26" s="204"/>
      <c r="U26" s="195"/>
      <c r="V26" s="196"/>
      <c r="W26" s="197"/>
      <c r="X26" s="198"/>
      <c r="Y26" s="198"/>
      <c r="Z26" s="199"/>
      <c r="AA26" s="192">
        <f t="shared" si="0"/>
        <v>0</v>
      </c>
      <c r="AB26" s="193"/>
      <c r="AC26" s="193"/>
      <c r="AD26" s="193"/>
      <c r="AE26" s="193"/>
      <c r="AF26" s="194"/>
      <c r="AG26" s="180"/>
      <c r="AH26" s="181"/>
      <c r="AI26" s="182"/>
      <c r="AK26" s="63"/>
      <c r="AL26" s="63"/>
      <c r="AM26" s="63"/>
      <c r="AN26" s="63"/>
      <c r="AO26" s="63"/>
      <c r="AP26" s="63"/>
      <c r="AQ26" s="63"/>
      <c r="AR26" s="63"/>
    </row>
    <row r="27" spans="1:54" ht="17.25" customHeight="1">
      <c r="A27" s="115"/>
      <c r="B27" s="42" t="s">
        <v>23</v>
      </c>
      <c r="C27" s="116"/>
      <c r="D27" s="180"/>
      <c r="E27" s="181"/>
      <c r="F27" s="181"/>
      <c r="G27" s="181"/>
      <c r="H27" s="181"/>
      <c r="I27" s="181"/>
      <c r="J27" s="181"/>
      <c r="K27" s="181"/>
      <c r="L27" s="181"/>
      <c r="M27" s="181"/>
      <c r="N27" s="181"/>
      <c r="O27" s="181"/>
      <c r="P27" s="182"/>
      <c r="Q27" s="202"/>
      <c r="R27" s="203"/>
      <c r="S27" s="203"/>
      <c r="T27" s="204"/>
      <c r="U27" s="195"/>
      <c r="V27" s="196"/>
      <c r="W27" s="197"/>
      <c r="X27" s="198"/>
      <c r="Y27" s="198"/>
      <c r="Z27" s="199"/>
      <c r="AA27" s="192">
        <f t="shared" si="0"/>
        <v>0</v>
      </c>
      <c r="AB27" s="193"/>
      <c r="AC27" s="193"/>
      <c r="AD27" s="193"/>
      <c r="AE27" s="193"/>
      <c r="AF27" s="194"/>
      <c r="AG27" s="180"/>
      <c r="AH27" s="181"/>
      <c r="AI27" s="182"/>
      <c r="AK27" s="63"/>
      <c r="AL27" s="63"/>
      <c r="AM27" s="63"/>
      <c r="AN27" s="63"/>
      <c r="AO27" s="63"/>
      <c r="AP27" s="63"/>
      <c r="AQ27" s="63"/>
      <c r="AR27" s="63"/>
    </row>
    <row r="28" spans="1:54" ht="17.25" customHeight="1">
      <c r="A28" s="115"/>
      <c r="B28" s="42" t="s">
        <v>23</v>
      </c>
      <c r="C28" s="116"/>
      <c r="D28" s="180"/>
      <c r="E28" s="181"/>
      <c r="F28" s="181"/>
      <c r="G28" s="181"/>
      <c r="H28" s="181"/>
      <c r="I28" s="181"/>
      <c r="J28" s="181"/>
      <c r="K28" s="181"/>
      <c r="L28" s="181"/>
      <c r="M28" s="181"/>
      <c r="N28" s="181"/>
      <c r="O28" s="181"/>
      <c r="P28" s="182"/>
      <c r="Q28" s="202"/>
      <c r="R28" s="203"/>
      <c r="S28" s="203"/>
      <c r="T28" s="204"/>
      <c r="U28" s="195"/>
      <c r="V28" s="196"/>
      <c r="W28" s="197"/>
      <c r="X28" s="198"/>
      <c r="Y28" s="198"/>
      <c r="Z28" s="199"/>
      <c r="AA28" s="192">
        <f t="shared" si="0"/>
        <v>0</v>
      </c>
      <c r="AB28" s="193"/>
      <c r="AC28" s="193"/>
      <c r="AD28" s="193"/>
      <c r="AE28" s="193"/>
      <c r="AF28" s="194"/>
      <c r="AG28" s="180"/>
      <c r="AH28" s="181"/>
      <c r="AI28" s="182"/>
      <c r="AK28" s="63"/>
      <c r="AL28" s="63"/>
      <c r="AM28" s="63"/>
      <c r="AN28" s="63"/>
      <c r="AO28" s="63"/>
      <c r="AP28" s="63"/>
      <c r="AQ28" s="63"/>
      <c r="AR28" s="63"/>
      <c r="AT28" s="68"/>
      <c r="AU28" s="68"/>
      <c r="AV28" s="68"/>
      <c r="AW28" s="68"/>
      <c r="AX28" s="68"/>
      <c r="AY28" s="68"/>
      <c r="AZ28" s="68"/>
      <c r="BB28" s="64"/>
    </row>
    <row r="29" spans="1:54" ht="17.25" customHeight="1">
      <c r="A29" s="115"/>
      <c r="B29" s="42" t="s">
        <v>23</v>
      </c>
      <c r="C29" s="116"/>
      <c r="D29" s="180"/>
      <c r="E29" s="181"/>
      <c r="F29" s="181"/>
      <c r="G29" s="181"/>
      <c r="H29" s="181"/>
      <c r="I29" s="181"/>
      <c r="J29" s="181"/>
      <c r="K29" s="181"/>
      <c r="L29" s="181"/>
      <c r="M29" s="181"/>
      <c r="N29" s="181"/>
      <c r="O29" s="181"/>
      <c r="P29" s="182"/>
      <c r="Q29" s="202"/>
      <c r="R29" s="203"/>
      <c r="S29" s="203"/>
      <c r="T29" s="204"/>
      <c r="U29" s="195"/>
      <c r="V29" s="196"/>
      <c r="W29" s="197"/>
      <c r="X29" s="198"/>
      <c r="Y29" s="198"/>
      <c r="Z29" s="199"/>
      <c r="AA29" s="192">
        <f t="shared" si="0"/>
        <v>0</v>
      </c>
      <c r="AB29" s="193"/>
      <c r="AC29" s="193"/>
      <c r="AD29" s="193"/>
      <c r="AE29" s="193"/>
      <c r="AF29" s="194"/>
      <c r="AG29" s="180"/>
      <c r="AH29" s="181"/>
      <c r="AI29" s="182"/>
      <c r="AK29" s="63"/>
      <c r="AL29" s="63"/>
      <c r="AM29" s="63"/>
      <c r="AN29" s="63"/>
      <c r="AO29" s="63"/>
      <c r="AP29" s="63"/>
      <c r="AQ29" s="63"/>
      <c r="AR29" s="63"/>
      <c r="AT29" s="68"/>
      <c r="AU29" s="68"/>
      <c r="AV29" s="68"/>
      <c r="AW29" s="68"/>
      <c r="AX29" s="68"/>
      <c r="AY29" s="68"/>
      <c r="AZ29" s="68"/>
      <c r="BB29" s="64"/>
    </row>
    <row r="30" spans="1:54" ht="17.25" customHeight="1">
      <c r="A30" s="115"/>
      <c r="B30" s="42" t="s">
        <v>23</v>
      </c>
      <c r="C30" s="116"/>
      <c r="D30" s="180"/>
      <c r="E30" s="181"/>
      <c r="F30" s="181"/>
      <c r="G30" s="181"/>
      <c r="H30" s="181"/>
      <c r="I30" s="181"/>
      <c r="J30" s="181"/>
      <c r="K30" s="181"/>
      <c r="L30" s="181"/>
      <c r="M30" s="181"/>
      <c r="N30" s="181"/>
      <c r="O30" s="181"/>
      <c r="P30" s="182"/>
      <c r="Q30" s="202"/>
      <c r="R30" s="203"/>
      <c r="S30" s="203"/>
      <c r="T30" s="204"/>
      <c r="U30" s="195"/>
      <c r="V30" s="196"/>
      <c r="W30" s="197"/>
      <c r="X30" s="198"/>
      <c r="Y30" s="198"/>
      <c r="Z30" s="199"/>
      <c r="AA30" s="192">
        <f t="shared" si="0"/>
        <v>0</v>
      </c>
      <c r="AB30" s="193"/>
      <c r="AC30" s="193"/>
      <c r="AD30" s="193"/>
      <c r="AE30" s="193"/>
      <c r="AF30" s="194"/>
      <c r="AG30" s="180"/>
      <c r="AH30" s="181"/>
      <c r="AI30" s="182"/>
      <c r="AK30" s="46"/>
      <c r="AL30" s="64"/>
    </row>
    <row r="31" spans="1:54" ht="17.25" customHeight="1">
      <c r="A31" s="115"/>
      <c r="B31" s="42" t="s">
        <v>23</v>
      </c>
      <c r="C31" s="116"/>
      <c r="D31" s="180"/>
      <c r="E31" s="181"/>
      <c r="F31" s="181"/>
      <c r="G31" s="181"/>
      <c r="H31" s="181"/>
      <c r="I31" s="181"/>
      <c r="J31" s="181"/>
      <c r="K31" s="181"/>
      <c r="L31" s="181"/>
      <c r="M31" s="181"/>
      <c r="N31" s="181"/>
      <c r="O31" s="181"/>
      <c r="P31" s="182"/>
      <c r="Q31" s="202"/>
      <c r="R31" s="203"/>
      <c r="S31" s="203"/>
      <c r="T31" s="204"/>
      <c r="U31" s="195"/>
      <c r="V31" s="196"/>
      <c r="W31" s="197"/>
      <c r="X31" s="198"/>
      <c r="Y31" s="198"/>
      <c r="Z31" s="199"/>
      <c r="AA31" s="192">
        <f t="shared" si="0"/>
        <v>0</v>
      </c>
      <c r="AB31" s="193"/>
      <c r="AC31" s="193"/>
      <c r="AD31" s="193"/>
      <c r="AE31" s="193"/>
      <c r="AF31" s="194"/>
      <c r="AG31" s="180"/>
      <c r="AH31" s="181"/>
      <c r="AI31" s="182"/>
      <c r="AN31" s="64"/>
      <c r="AO31" s="64"/>
    </row>
    <row r="32" spans="1:54" ht="17.25" customHeight="1">
      <c r="A32" s="115"/>
      <c r="B32" s="42" t="s">
        <v>23</v>
      </c>
      <c r="C32" s="116"/>
      <c r="D32" s="180"/>
      <c r="E32" s="181"/>
      <c r="F32" s="181"/>
      <c r="G32" s="181"/>
      <c r="H32" s="181"/>
      <c r="I32" s="181"/>
      <c r="J32" s="181"/>
      <c r="K32" s="181"/>
      <c r="L32" s="181"/>
      <c r="M32" s="181"/>
      <c r="N32" s="181"/>
      <c r="O32" s="181"/>
      <c r="P32" s="182"/>
      <c r="Q32" s="202"/>
      <c r="R32" s="203"/>
      <c r="S32" s="203"/>
      <c r="T32" s="204"/>
      <c r="U32" s="195"/>
      <c r="V32" s="196"/>
      <c r="W32" s="197"/>
      <c r="X32" s="198"/>
      <c r="Y32" s="198"/>
      <c r="Z32" s="199"/>
      <c r="AA32" s="192">
        <f t="shared" si="0"/>
        <v>0</v>
      </c>
      <c r="AB32" s="193"/>
      <c r="AC32" s="193"/>
      <c r="AD32" s="193"/>
      <c r="AE32" s="193"/>
      <c r="AF32" s="194"/>
      <c r="AG32" s="180"/>
      <c r="AH32" s="181"/>
      <c r="AI32" s="182"/>
      <c r="AK32" s="183" t="s">
        <v>26</v>
      </c>
      <c r="AL32" s="184"/>
      <c r="AM32" s="184"/>
      <c r="AN32" s="184"/>
      <c r="AO32" s="184"/>
      <c r="AP32" s="185"/>
      <c r="AQ32" s="189">
        <f>+基本項目!B15</f>
        <v>0</v>
      </c>
      <c r="AR32" s="190"/>
      <c r="AS32" s="190"/>
      <c r="AT32" s="190"/>
      <c r="AU32" s="190"/>
      <c r="AV32" s="191"/>
      <c r="AW32" s="189">
        <f>+基本項目!B17</f>
        <v>0</v>
      </c>
      <c r="AX32" s="190"/>
      <c r="AY32" s="190"/>
      <c r="AZ32" s="190"/>
      <c r="BA32" s="190"/>
      <c r="BB32" s="191"/>
    </row>
    <row r="33" spans="1:54" ht="17.25" customHeight="1">
      <c r="A33" s="115"/>
      <c r="B33" s="42" t="s">
        <v>23</v>
      </c>
      <c r="C33" s="116"/>
      <c r="D33" s="180"/>
      <c r="E33" s="181"/>
      <c r="F33" s="181"/>
      <c r="G33" s="181"/>
      <c r="H33" s="181"/>
      <c r="I33" s="181"/>
      <c r="J33" s="181"/>
      <c r="K33" s="181"/>
      <c r="L33" s="181"/>
      <c r="M33" s="181"/>
      <c r="N33" s="181"/>
      <c r="O33" s="181"/>
      <c r="P33" s="182"/>
      <c r="Q33" s="202"/>
      <c r="R33" s="203"/>
      <c r="S33" s="203"/>
      <c r="T33" s="204"/>
      <c r="U33" s="195"/>
      <c r="V33" s="196"/>
      <c r="W33" s="197"/>
      <c r="X33" s="198"/>
      <c r="Y33" s="198"/>
      <c r="Z33" s="199"/>
      <c r="AA33" s="192">
        <f t="shared" si="0"/>
        <v>0</v>
      </c>
      <c r="AB33" s="193"/>
      <c r="AC33" s="193"/>
      <c r="AD33" s="193"/>
      <c r="AE33" s="193"/>
      <c r="AF33" s="194"/>
      <c r="AG33" s="180"/>
      <c r="AH33" s="181"/>
      <c r="AI33" s="182"/>
      <c r="AK33" s="183" t="s">
        <v>27</v>
      </c>
      <c r="AL33" s="184"/>
      <c r="AM33" s="184"/>
      <c r="AN33" s="184"/>
      <c r="AO33" s="184"/>
      <c r="AP33" s="185"/>
      <c r="AQ33" s="80" t="str">
        <f>MID(基本項目!$K$16,1,1)</f>
        <v/>
      </c>
      <c r="AR33" s="81" t="str">
        <f>MID(基本項目!$K$16,2,1)</f>
        <v/>
      </c>
      <c r="AS33" s="82" t="str">
        <f>MID(基本項目!$K$16,3,1)</f>
        <v/>
      </c>
      <c r="AT33" s="83" t="str">
        <f>MID(基本項目!$K$16,4,1)</f>
        <v/>
      </c>
      <c r="AU33" s="177" t="s">
        <v>28</v>
      </c>
      <c r="AV33" s="178"/>
      <c r="AW33" s="178"/>
      <c r="AX33" s="178"/>
      <c r="AY33" s="179"/>
      <c r="AZ33" s="80" t="str">
        <f>MID(基本項目!$K$18,1,1)</f>
        <v/>
      </c>
      <c r="BA33" s="69" t="str">
        <f>MID(基本項目!$K$18,2,1)</f>
        <v/>
      </c>
      <c r="BB33" s="70" t="str">
        <f>MID(基本項目!$K$18,3,1)</f>
        <v/>
      </c>
    </row>
    <row r="34" spans="1:54" ht="17.25" customHeight="1">
      <c r="A34" s="200" t="s">
        <v>15</v>
      </c>
      <c r="B34" s="201"/>
      <c r="C34" s="201"/>
      <c r="D34" s="201"/>
      <c r="E34" s="201"/>
      <c r="F34" s="201"/>
      <c r="G34" s="201"/>
      <c r="H34" s="201"/>
      <c r="I34" s="201"/>
      <c r="J34" s="201"/>
      <c r="K34" s="201"/>
      <c r="L34" s="201"/>
      <c r="M34" s="201"/>
      <c r="N34" s="201"/>
      <c r="O34" s="201"/>
      <c r="P34" s="201"/>
      <c r="Q34" s="201"/>
      <c r="R34" s="201"/>
      <c r="S34" s="107"/>
      <c r="T34" s="107"/>
      <c r="U34" s="107"/>
      <c r="V34" s="91"/>
      <c r="W34" s="214">
        <f>SUM(AA21:AF33)</f>
        <v>0</v>
      </c>
      <c r="X34" s="215"/>
      <c r="Y34" s="215"/>
      <c r="Z34" s="215"/>
      <c r="AA34" s="215"/>
      <c r="AB34" s="215"/>
      <c r="AC34" s="215"/>
      <c r="AD34" s="215"/>
      <c r="AE34" s="215"/>
      <c r="AF34" s="216"/>
      <c r="AG34" s="186"/>
      <c r="AH34" s="187"/>
      <c r="AI34" s="188"/>
      <c r="AK34" s="183" t="s">
        <v>29</v>
      </c>
      <c r="AL34" s="184"/>
      <c r="AM34" s="184"/>
      <c r="AN34" s="184"/>
      <c r="AO34" s="184"/>
      <c r="AP34" s="185"/>
      <c r="AQ34" s="177">
        <f>+基本項目!B19</f>
        <v>0</v>
      </c>
      <c r="AR34" s="178"/>
      <c r="AS34" s="178"/>
      <c r="AT34" s="178"/>
      <c r="AU34" s="179"/>
      <c r="AV34" s="80" t="str">
        <f>MID(基本項目!$K$20,1,1)</f>
        <v/>
      </c>
      <c r="AW34" s="82" t="str">
        <f>MID(基本項目!$K$20,2,1)</f>
        <v/>
      </c>
      <c r="AX34" s="82" t="str">
        <f>MID(基本項目!$K$20,3,1)</f>
        <v/>
      </c>
      <c r="AY34" s="82" t="str">
        <f>MID(基本項目!$K$20,4,1)</f>
        <v/>
      </c>
      <c r="AZ34" s="82" t="str">
        <f>MID(基本項目!$K$20,5,1)</f>
        <v/>
      </c>
      <c r="BA34" s="69" t="str">
        <f>MID(基本項目!$K$20,6,1)</f>
        <v/>
      </c>
      <c r="BB34" s="70" t="str">
        <f>MID(基本項目!$K$20,7,1)</f>
        <v/>
      </c>
    </row>
    <row r="35" spans="1:54" ht="17.25" customHeight="1">
      <c r="A35" s="200" t="s">
        <v>24</v>
      </c>
      <c r="B35" s="201"/>
      <c r="C35" s="201"/>
      <c r="D35" s="201"/>
      <c r="E35" s="201"/>
      <c r="F35" s="201"/>
      <c r="G35" s="201"/>
      <c r="H35" s="201"/>
      <c r="I35" s="201"/>
      <c r="J35" s="201"/>
      <c r="K35" s="201"/>
      <c r="L35" s="201"/>
      <c r="M35" s="201"/>
      <c r="N35" s="201"/>
      <c r="O35" s="201"/>
      <c r="P35" s="201"/>
      <c r="Q35" s="201"/>
      <c r="R35" s="201"/>
      <c r="S35" s="107"/>
      <c r="T35" s="125">
        <v>10</v>
      </c>
      <c r="U35" s="107" t="s">
        <v>103</v>
      </c>
      <c r="V35" s="91"/>
      <c r="W35" s="214">
        <f>ROUNDDOWN(W34*T35%,0)</f>
        <v>0</v>
      </c>
      <c r="X35" s="215"/>
      <c r="Y35" s="215"/>
      <c r="Z35" s="215"/>
      <c r="AA35" s="215"/>
      <c r="AB35" s="215"/>
      <c r="AC35" s="215"/>
      <c r="AD35" s="215"/>
      <c r="AE35" s="215"/>
      <c r="AF35" s="216"/>
      <c r="AG35" s="186"/>
      <c r="AH35" s="187"/>
      <c r="AI35" s="188"/>
      <c r="AK35" s="208" t="s">
        <v>30</v>
      </c>
      <c r="AL35" s="209"/>
      <c r="AM35" s="209"/>
      <c r="AN35" s="209"/>
      <c r="AO35" s="209"/>
      <c r="AP35" s="210"/>
      <c r="AQ35" s="71" t="str">
        <f>MID(基本項目!$B$21,1,1)</f>
        <v/>
      </c>
      <c r="AR35" s="72" t="str">
        <f>MID(基本項目!$B$21,2,1)</f>
        <v/>
      </c>
      <c r="AS35" s="72" t="str">
        <f>MID(基本項目!$B$21,3,1)</f>
        <v/>
      </c>
      <c r="AT35" s="72" t="str">
        <f>MID(基本項目!$B$21,4,1)</f>
        <v/>
      </c>
      <c r="AU35" s="72" t="str">
        <f>MID(基本項目!$B$21,5,1)</f>
        <v/>
      </c>
      <c r="AV35" s="72" t="str">
        <f>MID(基本項目!$B$21,6,1)</f>
        <v/>
      </c>
      <c r="AW35" s="72" t="str">
        <f>MID(基本項目!$B$21,7,1)</f>
        <v/>
      </c>
      <c r="AX35" s="72" t="str">
        <f>MID(基本項目!$B$21,8,1)</f>
        <v/>
      </c>
      <c r="AY35" s="72" t="str">
        <f>MID(基本項目!$B$21,9,1)</f>
        <v/>
      </c>
      <c r="AZ35" s="72" t="str">
        <f>MID(基本項目!$B$21,10,1)</f>
        <v/>
      </c>
      <c r="BA35" s="72" t="str">
        <f>MID(基本項目!$B$21,11,1)</f>
        <v/>
      </c>
      <c r="BB35" s="73" t="str">
        <f>MID(基本項目!$B$21,12,1)</f>
        <v/>
      </c>
    </row>
    <row r="36" spans="1:54" ht="17.25" customHeight="1">
      <c r="A36" s="200" t="s">
        <v>25</v>
      </c>
      <c r="B36" s="201"/>
      <c r="C36" s="201"/>
      <c r="D36" s="201"/>
      <c r="E36" s="201"/>
      <c r="F36" s="201"/>
      <c r="G36" s="201"/>
      <c r="H36" s="201"/>
      <c r="I36" s="201"/>
      <c r="J36" s="201"/>
      <c r="K36" s="201"/>
      <c r="L36" s="201"/>
      <c r="M36" s="201"/>
      <c r="N36" s="201"/>
      <c r="O36" s="201"/>
      <c r="P36" s="201"/>
      <c r="Q36" s="201"/>
      <c r="R36" s="201"/>
      <c r="S36" s="107"/>
      <c r="T36" s="107"/>
      <c r="U36" s="107"/>
      <c r="V36" s="91"/>
      <c r="W36" s="214">
        <f>SUM(W34:AF35)</f>
        <v>0</v>
      </c>
      <c r="X36" s="215"/>
      <c r="Y36" s="215"/>
      <c r="Z36" s="215"/>
      <c r="AA36" s="215"/>
      <c r="AB36" s="215"/>
      <c r="AC36" s="215"/>
      <c r="AD36" s="215"/>
      <c r="AE36" s="215"/>
      <c r="AF36" s="216"/>
      <c r="AG36" s="186"/>
      <c r="AH36" s="187"/>
      <c r="AI36" s="188"/>
      <c r="AK36" s="211"/>
      <c r="AL36" s="212"/>
      <c r="AM36" s="212"/>
      <c r="AN36" s="212"/>
      <c r="AO36" s="212"/>
      <c r="AP36" s="213"/>
      <c r="AQ36" s="74" t="str">
        <f>MID(基本項目!$B$21,13,1)</f>
        <v/>
      </c>
      <c r="AR36" s="75" t="str">
        <f>MID(基本項目!$B$21,14,1)</f>
        <v/>
      </c>
      <c r="AS36" s="75" t="str">
        <f>MID(基本項目!$B$21,15,1)</f>
        <v/>
      </c>
      <c r="AT36" s="75" t="str">
        <f>MID(基本項目!$B$21,16,1)</f>
        <v/>
      </c>
      <c r="AU36" s="75" t="str">
        <f>MID(基本項目!$B$21,17,1)</f>
        <v/>
      </c>
      <c r="AV36" s="75" t="str">
        <f>MID(基本項目!$B$21,18,1)</f>
        <v/>
      </c>
      <c r="AW36" s="75" t="str">
        <f>MID(基本項目!$B$21,19,1)</f>
        <v/>
      </c>
      <c r="AX36" s="75" t="str">
        <f>MID(基本項目!$B$21,20,1)</f>
        <v/>
      </c>
      <c r="AY36" s="75" t="str">
        <f>MID(基本項目!$B$21,21,1)</f>
        <v/>
      </c>
      <c r="AZ36" s="75" t="str">
        <f>MID(基本項目!$B$21,22,1)</f>
        <v/>
      </c>
      <c r="BA36" s="75" t="str">
        <f>MID(基本項目!$B$21,23,1)</f>
        <v/>
      </c>
      <c r="BB36" s="76" t="str">
        <f>MID(基本項目!$B$21,24,1)</f>
        <v/>
      </c>
    </row>
    <row r="37" spans="1:54" ht="17.25" customHeight="1">
      <c r="A37" s="65"/>
      <c r="B37" s="65"/>
      <c r="C37" s="65"/>
      <c r="D37" s="64" t="s">
        <v>123</v>
      </c>
      <c r="E37" s="65"/>
      <c r="F37" s="65"/>
      <c r="G37" s="65"/>
      <c r="H37" s="65"/>
      <c r="I37" s="65"/>
      <c r="J37" s="65"/>
      <c r="K37" s="65"/>
      <c r="L37" s="65"/>
      <c r="M37" s="65"/>
      <c r="N37" s="65"/>
      <c r="O37" s="65"/>
      <c r="P37" s="65"/>
      <c r="Q37" s="65"/>
      <c r="R37" s="65"/>
      <c r="S37" s="65"/>
      <c r="T37" s="65"/>
      <c r="U37" s="65"/>
      <c r="V37" s="65"/>
      <c r="W37" s="123"/>
      <c r="X37" s="123"/>
      <c r="Y37" s="123"/>
      <c r="Z37" s="123"/>
      <c r="AA37" s="123"/>
      <c r="AB37" s="123"/>
      <c r="AC37" s="123"/>
      <c r="AD37" s="124"/>
      <c r="AE37" s="124"/>
      <c r="AF37" s="124"/>
      <c r="AK37" s="104"/>
      <c r="AL37" s="104"/>
      <c r="AM37" s="104"/>
      <c r="AN37" s="104"/>
      <c r="AO37" s="104"/>
      <c r="AP37" s="104"/>
      <c r="AQ37" s="63"/>
      <c r="AR37" s="63"/>
      <c r="AS37" s="63"/>
      <c r="AT37" s="63"/>
      <c r="AU37" s="63"/>
      <c r="AV37" s="63"/>
      <c r="AW37" s="63"/>
      <c r="AX37" s="63"/>
      <c r="AY37" s="63"/>
      <c r="AZ37" s="63"/>
      <c r="BA37" s="63"/>
      <c r="BB37" s="63"/>
    </row>
    <row r="38" spans="1:54" ht="17.25" customHeight="1">
      <c r="A38" s="65"/>
      <c r="B38" s="65"/>
      <c r="C38" s="65"/>
      <c r="D38" s="64" t="s">
        <v>124</v>
      </c>
      <c r="E38" s="65"/>
      <c r="F38" s="65"/>
      <c r="G38" s="65"/>
      <c r="H38" s="65"/>
      <c r="I38" s="65"/>
      <c r="J38" s="65"/>
      <c r="K38" s="65"/>
      <c r="L38" s="65"/>
      <c r="M38" s="65"/>
      <c r="N38" s="65"/>
      <c r="O38" s="65"/>
      <c r="P38" s="65"/>
      <c r="Q38" s="65"/>
      <c r="R38" s="65"/>
      <c r="S38" s="65"/>
      <c r="T38" s="65"/>
      <c r="U38" s="65"/>
      <c r="V38" s="65"/>
      <c r="W38" s="123"/>
      <c r="X38" s="123"/>
      <c r="Y38" s="123"/>
      <c r="Z38" s="123"/>
      <c r="AA38" s="123"/>
      <c r="AB38" s="123"/>
      <c r="AC38" s="123"/>
      <c r="AD38" s="124"/>
      <c r="AE38" s="124"/>
      <c r="AF38" s="124"/>
      <c r="AK38" s="104"/>
      <c r="AL38" s="104"/>
      <c r="AM38" s="104"/>
      <c r="AN38" s="104"/>
      <c r="AO38" s="104"/>
      <c r="AP38" s="104"/>
      <c r="AQ38" s="63"/>
      <c r="AR38" s="63"/>
      <c r="AS38" s="63"/>
      <c r="AT38" s="63"/>
      <c r="AU38" s="63"/>
      <c r="AV38" s="63"/>
      <c r="AW38" s="63"/>
      <c r="AX38" s="63"/>
      <c r="AY38" s="63"/>
      <c r="AZ38" s="63"/>
      <c r="BA38" s="63"/>
      <c r="BB38" s="63"/>
    </row>
    <row r="39" spans="1:54" ht="17.25" customHeight="1">
      <c r="D39" s="64" t="s">
        <v>125</v>
      </c>
      <c r="AK39" s="62"/>
      <c r="AL39" s="62"/>
      <c r="AM39" s="63"/>
      <c r="AN39" s="63"/>
      <c r="AO39" s="63"/>
      <c r="AP39" s="63"/>
      <c r="AQ39" s="63"/>
      <c r="AR39" s="63"/>
      <c r="BB39" s="98" t="s">
        <v>154</v>
      </c>
    </row>
    <row r="40" spans="1:54" ht="18.75" customHeight="1">
      <c r="B40" s="44"/>
      <c r="C40" s="44"/>
      <c r="D40" s="44"/>
      <c r="E40" s="44"/>
      <c r="F40" s="44"/>
      <c r="G40" s="44"/>
      <c r="H40" s="44"/>
      <c r="I40" s="44"/>
      <c r="J40" s="44"/>
      <c r="K40" s="44"/>
      <c r="L40" s="44"/>
      <c r="M40" s="44"/>
      <c r="N40" s="44"/>
      <c r="O40" s="44"/>
      <c r="P40" s="44"/>
      <c r="Q40" s="44"/>
      <c r="R40" s="217" t="s">
        <v>66</v>
      </c>
      <c r="S40" s="217"/>
      <c r="T40" s="217"/>
      <c r="U40" s="217"/>
      <c r="V40" s="217"/>
      <c r="W40" s="217"/>
      <c r="X40" s="217"/>
      <c r="Y40" s="217"/>
      <c r="Z40" s="217"/>
      <c r="AA40" s="217"/>
      <c r="AB40" s="217"/>
      <c r="AC40" s="217"/>
      <c r="AD40" s="217"/>
      <c r="AE40" s="217"/>
      <c r="AF40" s="217"/>
      <c r="AG40" s="217"/>
      <c r="AH40" s="217"/>
      <c r="AI40" s="44"/>
      <c r="AJ40" s="44"/>
      <c r="AK40" s="44"/>
      <c r="AL40" s="44"/>
      <c r="AM40" s="44"/>
      <c r="AN40" s="44"/>
      <c r="AO40" s="44"/>
      <c r="AP40" s="44"/>
      <c r="AQ40" s="44"/>
      <c r="AR40" s="44"/>
      <c r="AS40" s="44"/>
      <c r="AT40" s="293" t="str">
        <f>+AT1</f>
        <v>　　　　枚中のP　　　</v>
      </c>
      <c r="AU40" s="293"/>
      <c r="AV40" s="293"/>
      <c r="AW40" s="293"/>
      <c r="AX40" s="293"/>
      <c r="AY40" s="293"/>
      <c r="AZ40" s="293"/>
      <c r="BA40" s="293"/>
      <c r="BB40" s="293"/>
    </row>
    <row r="42" spans="1:54" ht="15" customHeight="1">
      <c r="A42" s="45"/>
      <c r="B42" s="45"/>
      <c r="C42" s="45"/>
      <c r="D42" s="45"/>
      <c r="E42" s="45"/>
      <c r="F42" s="45"/>
      <c r="G42" s="45"/>
      <c r="H42" s="45"/>
      <c r="I42" s="45"/>
      <c r="J42" s="45"/>
      <c r="K42" s="45"/>
      <c r="L42" s="45"/>
      <c r="M42" s="45"/>
      <c r="N42" s="45"/>
      <c r="O42" s="45"/>
      <c r="P42" s="45"/>
      <c r="Q42" s="45"/>
      <c r="R42" s="45"/>
      <c r="S42" s="45"/>
      <c r="T42" s="45"/>
      <c r="U42" s="45"/>
      <c r="V42" s="152" t="s">
        <v>153</v>
      </c>
      <c r="W42" s="270">
        <f>+W3</f>
        <v>45097</v>
      </c>
      <c r="X42" s="270"/>
      <c r="Y42" s="270"/>
      <c r="Z42" s="270"/>
      <c r="AA42" s="270"/>
      <c r="AB42" s="270"/>
      <c r="AC42" s="270"/>
      <c r="AD42" s="270"/>
      <c r="AE42" s="270"/>
      <c r="AF42" s="45"/>
      <c r="AG42" s="45"/>
      <c r="AH42" s="45"/>
      <c r="AI42" s="45"/>
      <c r="AJ42" s="45"/>
      <c r="AK42" s="45"/>
      <c r="AL42" s="45"/>
      <c r="AM42" s="45"/>
      <c r="AN42" s="45"/>
      <c r="AO42" s="45"/>
      <c r="AP42" s="45"/>
      <c r="AQ42" s="45"/>
      <c r="AR42" s="45"/>
      <c r="AS42" s="45"/>
      <c r="AT42" s="45"/>
      <c r="AU42" s="45"/>
      <c r="AV42" s="45"/>
      <c r="AW42" s="45"/>
      <c r="AX42" s="45"/>
      <c r="AY42" s="45"/>
      <c r="AZ42" s="45"/>
      <c r="BA42" s="45"/>
      <c r="BB42" s="45"/>
    </row>
    <row r="43" spans="1:54" ht="16.5" customHeight="1">
      <c r="A43" s="122" t="s">
        <v>105</v>
      </c>
      <c r="B43" s="112"/>
      <c r="C43" s="112"/>
      <c r="D43" s="112"/>
      <c r="E43" s="112"/>
      <c r="F43" s="112"/>
      <c r="G43" s="112"/>
      <c r="H43" s="233" t="str">
        <f>+H4</f>
        <v>東京本店</v>
      </c>
      <c r="I43" s="233"/>
      <c r="J43" s="233"/>
      <c r="K43" s="233"/>
      <c r="L43" s="233"/>
      <c r="M43" s="112"/>
      <c r="N43" s="112" t="s">
        <v>106</v>
      </c>
      <c r="O43" s="112"/>
      <c r="AK43" s="46" t="s">
        <v>158</v>
      </c>
      <c r="AP43" t="s">
        <v>159</v>
      </c>
      <c r="AR43" s="47" t="str">
        <f>MID(基本項目!$K$5,1,1)</f>
        <v/>
      </c>
      <c r="AS43" s="48" t="str">
        <f>MID(基本項目!$K$5,2,1)</f>
        <v/>
      </c>
      <c r="AT43" s="48" t="str">
        <f>MID(基本項目!$K$5,3,1)</f>
        <v/>
      </c>
      <c r="AU43" s="48" t="str">
        <f>MID(基本項目!$K$5,4,1)</f>
        <v/>
      </c>
      <c r="AV43" s="48" t="str">
        <f>MID(基本項目!$K$5,5,1)</f>
        <v/>
      </c>
      <c r="AW43" s="48" t="str">
        <f>MID(基本項目!$K$5,6,1)</f>
        <v/>
      </c>
      <c r="AX43" s="48" t="str">
        <f>MID(基本項目!$K$5,7,1)</f>
        <v/>
      </c>
      <c r="AY43" s="49" t="s">
        <v>0</v>
      </c>
      <c r="AZ43" s="48" t="str">
        <f>MID(基本項目!$L$5,1,1)</f>
        <v>0</v>
      </c>
      <c r="BA43" s="48" t="str">
        <f>MID(基本項目!$L$5,1,1)</f>
        <v>0</v>
      </c>
      <c r="BB43" s="50" t="str">
        <f>MID(基本項目!$L$5,1,1)</f>
        <v>0</v>
      </c>
    </row>
    <row r="44" spans="1:54" ht="12" customHeight="1">
      <c r="AK44" s="255" t="s">
        <v>51</v>
      </c>
      <c r="AL44" s="256"/>
      <c r="AM44" s="256"/>
      <c r="AN44" s="257"/>
      <c r="AO44" s="51" t="str">
        <f>MID(基本項目!$B$8,1,1)</f>
        <v/>
      </c>
      <c r="AP44" s="51" t="str">
        <f>MID(基本項目!$B$8,2,1)</f>
        <v/>
      </c>
      <c r="AQ44" s="51" t="str">
        <f>MID(基本項目!$B$8,3,1)</f>
        <v/>
      </c>
      <c r="AR44" s="51" t="str">
        <f>MID(基本項目!$B$8,4,1)</f>
        <v/>
      </c>
      <c r="AS44" s="51" t="str">
        <f>MID(基本項目!$B$8,5,1)</f>
        <v/>
      </c>
      <c r="AT44" s="51" t="str">
        <f>MID(基本項目!$B$8,6,1)</f>
        <v/>
      </c>
      <c r="AU44" s="51" t="str">
        <f>MID(基本項目!$B$8,7,1)</f>
        <v/>
      </c>
      <c r="AV44" s="51" t="str">
        <f>MID(基本項目!$B$8,8,1)</f>
        <v/>
      </c>
      <c r="AW44" s="51" t="str">
        <f>MID(基本項目!$B$8,9,1)</f>
        <v/>
      </c>
      <c r="AX44" s="51" t="str">
        <f>MID(基本項目!$B$8,10,1)</f>
        <v/>
      </c>
      <c r="AY44" s="51" t="str">
        <f>MID(基本項目!$B$8,11,1)</f>
        <v/>
      </c>
      <c r="AZ44" s="51" t="str">
        <f>MID(基本項目!$B$8,12,1)</f>
        <v/>
      </c>
      <c r="BA44" s="51" t="str">
        <f>MID(基本項目!$B$8,13,1)</f>
        <v/>
      </c>
      <c r="BB44" s="52" t="str">
        <f>MID(基本項目!$B$8,14,1)</f>
        <v/>
      </c>
    </row>
    <row r="45" spans="1:54" ht="12" customHeight="1">
      <c r="AK45" s="258"/>
      <c r="AL45" s="259"/>
      <c r="AM45" s="259"/>
      <c r="AN45" s="260"/>
      <c r="AO45" s="53" t="str">
        <f>MID(基本項目!$B$8,15,1)</f>
        <v/>
      </c>
      <c r="AP45" s="53" t="str">
        <f>MID(基本項目!$B$8,16,1)</f>
        <v/>
      </c>
      <c r="AQ45" s="53" t="str">
        <f>MID(基本項目!$B$8,17,1)</f>
        <v/>
      </c>
      <c r="AR45" s="53" t="str">
        <f>MID(基本項目!$B$8,18,1)</f>
        <v/>
      </c>
      <c r="AS45" s="53" t="str">
        <f>MID(基本項目!$B$8,19,1)</f>
        <v/>
      </c>
      <c r="AT45" s="53" t="str">
        <f>MID(基本項目!$B$8,20,1)</f>
        <v/>
      </c>
      <c r="AU45" s="53" t="str">
        <f>MID(基本項目!$B$8,21,1)</f>
        <v/>
      </c>
      <c r="AV45" s="53" t="str">
        <f>MID(基本項目!$B$8,22,1)</f>
        <v/>
      </c>
      <c r="AW45" s="53" t="str">
        <f>MID(基本項目!$B$8,23,1)</f>
        <v/>
      </c>
      <c r="AX45" s="53" t="str">
        <f>MID(基本項目!$B$8,24,1)</f>
        <v/>
      </c>
      <c r="AY45" s="53" t="str">
        <f>MID(基本項目!$B$8,25,1)</f>
        <v/>
      </c>
      <c r="AZ45" s="53" t="str">
        <f>MID(基本項目!$B$8,26,1)</f>
        <v/>
      </c>
      <c r="BA45" s="53" t="str">
        <f>MID(基本項目!$B$8,27,1)</f>
        <v/>
      </c>
      <c r="BB45" s="54" t="str">
        <f>MID(基本項目!$B$8,28,1)</f>
        <v/>
      </c>
    </row>
    <row r="46" spans="1:54" ht="12" customHeight="1">
      <c r="A46" s="218" t="s">
        <v>152</v>
      </c>
      <c r="B46" s="219"/>
      <c r="C46" s="219"/>
      <c r="D46" s="219"/>
      <c r="E46" s="220"/>
      <c r="F46" s="224" t="str">
        <f>+F7</f>
        <v/>
      </c>
      <c r="G46" s="225"/>
      <c r="H46" s="225"/>
      <c r="I46" s="225"/>
      <c r="J46" s="225"/>
      <c r="K46" s="225"/>
      <c r="L46" s="225"/>
      <c r="M46" s="219" t="s">
        <v>102</v>
      </c>
      <c r="N46" s="228" t="str">
        <f>+N7</f>
        <v>01</v>
      </c>
      <c r="O46" s="229"/>
      <c r="P46" s="111"/>
      <c r="AK46" s="247" t="s">
        <v>2</v>
      </c>
      <c r="AL46" s="55" t="s">
        <v>52</v>
      </c>
      <c r="AM46" s="56" t="str">
        <f>MID(基本項目!$K$6,1,1)</f>
        <v/>
      </c>
      <c r="AN46" s="56" t="str">
        <f>MID(基本項目!$K$6,2,1)</f>
        <v/>
      </c>
      <c r="AO46" s="58" t="str">
        <f>MID(基本項目!$K$6,3,1)</f>
        <v/>
      </c>
      <c r="AP46" s="57" t="s">
        <v>39</v>
      </c>
      <c r="AQ46" s="58" t="str">
        <f>MID(基本項目!$L$6,1,1)</f>
        <v/>
      </c>
      <c r="AR46" s="58" t="str">
        <f>MID(基本項目!$L$6,2,1)</f>
        <v/>
      </c>
      <c r="AS46" s="58" t="str">
        <f>MID(基本項目!$L$6,3,1)</f>
        <v/>
      </c>
      <c r="AT46" s="58" t="str">
        <f>MID(基本項目!$L$6,4,1)</f>
        <v/>
      </c>
      <c r="AU46" s="55"/>
      <c r="AV46" s="55"/>
      <c r="AW46" s="55"/>
      <c r="AX46" s="55"/>
      <c r="AY46" s="55"/>
      <c r="AZ46" s="55"/>
      <c r="BA46" s="55"/>
      <c r="BB46" s="59"/>
    </row>
    <row r="47" spans="1:54" ht="12" customHeight="1">
      <c r="A47" s="221"/>
      <c r="B47" s="222"/>
      <c r="C47" s="222"/>
      <c r="D47" s="222"/>
      <c r="E47" s="223"/>
      <c r="F47" s="226"/>
      <c r="G47" s="227"/>
      <c r="H47" s="227"/>
      <c r="I47" s="227"/>
      <c r="J47" s="227"/>
      <c r="K47" s="227"/>
      <c r="L47" s="227"/>
      <c r="M47" s="222"/>
      <c r="N47" s="230"/>
      <c r="O47" s="231"/>
      <c r="P47" s="111"/>
      <c r="AK47" s="248"/>
      <c r="BB47" s="113"/>
    </row>
    <row r="48" spans="1:54" ht="13.5" customHeight="1">
      <c r="AK48" s="248"/>
      <c r="AM48" s="250">
        <f>+基本項目!B7</f>
        <v>0</v>
      </c>
      <c r="AN48" s="250"/>
      <c r="AO48" s="250"/>
      <c r="AP48" s="250"/>
      <c r="AQ48" s="250"/>
      <c r="AR48" s="250"/>
      <c r="AS48" s="250"/>
      <c r="AT48" s="250"/>
      <c r="AU48" s="250"/>
      <c r="AV48" s="250"/>
      <c r="AW48" s="250"/>
      <c r="AX48" s="250"/>
      <c r="AY48" s="250"/>
      <c r="AZ48" s="250"/>
      <c r="BA48" s="250"/>
      <c r="BB48" s="60"/>
    </row>
    <row r="49" spans="1:54" ht="12" customHeight="1">
      <c r="A49" s="218" t="s">
        <v>8</v>
      </c>
      <c r="B49" s="219"/>
      <c r="C49" s="219"/>
      <c r="D49" s="219"/>
      <c r="E49" s="220"/>
      <c r="F49" s="126"/>
      <c r="G49" s="234">
        <f>+G10</f>
        <v>0</v>
      </c>
      <c r="H49" s="289"/>
      <c r="I49" s="289"/>
      <c r="J49" s="289"/>
      <c r="K49" s="289"/>
      <c r="L49" s="289"/>
      <c r="M49" s="289"/>
      <c r="N49" s="289"/>
      <c r="O49" s="289"/>
      <c r="P49" s="289"/>
      <c r="Q49" s="289"/>
      <c r="R49" s="289"/>
      <c r="S49" s="289"/>
      <c r="T49" s="289"/>
      <c r="U49" s="289"/>
      <c r="V49" s="289"/>
      <c r="W49" s="289"/>
      <c r="X49" s="289"/>
      <c r="Y49" s="289"/>
      <c r="Z49" s="289"/>
      <c r="AA49" s="289"/>
      <c r="AB49" s="289"/>
      <c r="AC49" s="289"/>
      <c r="AD49" s="290"/>
      <c r="AK49" s="248"/>
      <c r="AM49" s="61"/>
      <c r="AN49" s="61"/>
      <c r="AO49" s="61"/>
      <c r="AP49" s="61"/>
      <c r="AQ49" s="61"/>
      <c r="AR49" s="61"/>
      <c r="AS49" s="61"/>
      <c r="AT49" s="61"/>
      <c r="AU49" s="61"/>
      <c r="AV49" s="61"/>
      <c r="AW49" s="61"/>
      <c r="AX49" s="61"/>
      <c r="AY49" s="61"/>
      <c r="AZ49" s="61"/>
      <c r="BA49" s="61"/>
      <c r="BB49" s="60"/>
    </row>
    <row r="50" spans="1:54" ht="14.25" customHeight="1">
      <c r="A50" s="221"/>
      <c r="B50" s="222"/>
      <c r="C50" s="222"/>
      <c r="D50" s="222"/>
      <c r="E50" s="223"/>
      <c r="F50" s="127"/>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2"/>
      <c r="AK50" s="248"/>
      <c r="AM50" s="250">
        <f>+基本項目!B9</f>
        <v>0</v>
      </c>
      <c r="AN50" s="250"/>
      <c r="AO50" s="250"/>
      <c r="AP50" s="250"/>
      <c r="AQ50" s="250"/>
      <c r="AR50" s="250"/>
      <c r="AS50" s="250"/>
      <c r="AT50" s="250"/>
      <c r="AU50" s="250"/>
      <c r="AV50" s="250"/>
      <c r="AW50" s="250"/>
      <c r="AX50" s="250"/>
      <c r="AY50" s="250"/>
      <c r="AZ50" s="250"/>
      <c r="BA50" s="250"/>
      <c r="BB50" s="60"/>
    </row>
    <row r="51" spans="1:54" ht="12" customHeight="1">
      <c r="AK51" s="248"/>
      <c r="AM51" s="61"/>
      <c r="AN51" s="61"/>
      <c r="AO51" s="61"/>
      <c r="AP51" s="61"/>
      <c r="AQ51" s="61"/>
      <c r="AR51" s="61"/>
      <c r="AS51" s="61"/>
      <c r="AT51" s="61"/>
      <c r="AU51" s="61"/>
      <c r="AV51" s="61"/>
      <c r="AW51" s="61"/>
      <c r="AX51" s="61"/>
      <c r="AY51" s="61"/>
      <c r="AZ51" s="61"/>
      <c r="BA51" s="61"/>
      <c r="BB51" s="60"/>
    </row>
    <row r="52" spans="1:54" ht="12" customHeight="1">
      <c r="A52" s="267" t="s">
        <v>9</v>
      </c>
      <c r="B52" s="183" t="s">
        <v>10</v>
      </c>
      <c r="C52" s="184"/>
      <c r="D52" s="184"/>
      <c r="E52" s="184"/>
      <c r="F52" s="184"/>
      <c r="G52" s="184"/>
      <c r="H52" s="184"/>
      <c r="I52" s="184"/>
      <c r="J52" s="184"/>
      <c r="K52" s="184"/>
      <c r="L52" s="184"/>
      <c r="M52" s="185"/>
      <c r="N52" s="183" t="s">
        <v>11</v>
      </c>
      <c r="O52" s="184"/>
      <c r="P52" s="184"/>
      <c r="Q52" s="184"/>
      <c r="R52" s="184"/>
      <c r="S52" s="184"/>
      <c r="T52" s="288"/>
      <c r="U52" s="266" t="s">
        <v>12</v>
      </c>
      <c r="V52" s="184"/>
      <c r="W52" s="184"/>
      <c r="X52" s="184"/>
      <c r="Y52" s="184"/>
      <c r="Z52" s="184"/>
      <c r="AA52" s="184"/>
      <c r="AB52" s="184"/>
      <c r="AC52" s="184"/>
      <c r="AD52" s="184"/>
      <c r="AE52" s="184"/>
      <c r="AF52" s="185"/>
      <c r="AG52" s="183" t="s">
        <v>13</v>
      </c>
      <c r="AH52" s="184"/>
      <c r="AI52" s="185"/>
      <c r="AK52" s="248"/>
      <c r="AM52" s="251">
        <f>+基本項目!B10</f>
        <v>0</v>
      </c>
      <c r="AN52" s="251"/>
      <c r="AO52" s="251"/>
      <c r="AP52" s="251"/>
      <c r="AQ52" s="251"/>
      <c r="AR52" s="61"/>
      <c r="AS52" s="252">
        <f>+基本項目!B11</f>
        <v>0</v>
      </c>
      <c r="AT52" s="252"/>
      <c r="AU52" s="252"/>
      <c r="AV52" s="252"/>
      <c r="AW52" s="252"/>
      <c r="AX52" s="252"/>
      <c r="AY52" s="252"/>
      <c r="AZ52" s="252"/>
      <c r="BA52" s="253" t="s">
        <v>53</v>
      </c>
      <c r="BB52" s="254"/>
    </row>
    <row r="53" spans="1:54" ht="12" customHeight="1">
      <c r="A53" s="268"/>
      <c r="B53" s="238"/>
      <c r="C53" s="239"/>
      <c r="D53" s="239"/>
      <c r="E53" s="239"/>
      <c r="F53" s="239"/>
      <c r="G53" s="239"/>
      <c r="H53" s="239"/>
      <c r="I53" s="239"/>
      <c r="J53" s="239"/>
      <c r="K53" s="239"/>
      <c r="L53" s="239"/>
      <c r="M53" s="240"/>
      <c r="N53" s="238"/>
      <c r="O53" s="239"/>
      <c r="P53" s="239"/>
      <c r="Q53" s="239"/>
      <c r="R53" s="239"/>
      <c r="S53" s="239"/>
      <c r="T53" s="263"/>
      <c r="U53" s="239"/>
      <c r="V53" s="239"/>
      <c r="W53" s="240"/>
      <c r="X53" s="238"/>
      <c r="Y53" s="239"/>
      <c r="Z53" s="239"/>
      <c r="AA53" s="239"/>
      <c r="AB53" s="239"/>
      <c r="AC53" s="239"/>
      <c r="AD53" s="239"/>
      <c r="AE53" s="239"/>
      <c r="AF53" s="240"/>
      <c r="AG53" s="238"/>
      <c r="AH53" s="239"/>
      <c r="AI53" s="240"/>
      <c r="AK53" s="248"/>
      <c r="AM53" s="251"/>
      <c r="AN53" s="251"/>
      <c r="AO53" s="251"/>
      <c r="AP53" s="251"/>
      <c r="AQ53" s="251"/>
      <c r="AR53" s="110"/>
      <c r="AS53" s="252"/>
      <c r="AT53" s="252"/>
      <c r="AU53" s="252"/>
      <c r="AV53" s="252"/>
      <c r="AW53" s="252"/>
      <c r="AX53" s="252"/>
      <c r="AY53" s="252"/>
      <c r="AZ53" s="252"/>
      <c r="BA53" s="253"/>
      <c r="BB53" s="254"/>
    </row>
    <row r="54" spans="1:54" ht="12" customHeight="1">
      <c r="A54" s="268"/>
      <c r="B54" s="241"/>
      <c r="C54" s="242"/>
      <c r="D54" s="242"/>
      <c r="E54" s="242"/>
      <c r="F54" s="242"/>
      <c r="G54" s="242"/>
      <c r="H54" s="242"/>
      <c r="I54" s="242"/>
      <c r="J54" s="242"/>
      <c r="K54" s="242"/>
      <c r="L54" s="242"/>
      <c r="M54" s="243"/>
      <c r="N54" s="241"/>
      <c r="O54" s="242"/>
      <c r="P54" s="242"/>
      <c r="Q54" s="242"/>
      <c r="R54" s="242"/>
      <c r="S54" s="242"/>
      <c r="T54" s="264"/>
      <c r="U54" s="242"/>
      <c r="V54" s="242"/>
      <c r="W54" s="243"/>
      <c r="X54" s="241"/>
      <c r="Y54" s="242"/>
      <c r="Z54" s="242"/>
      <c r="AA54" s="242"/>
      <c r="AB54" s="242"/>
      <c r="AC54" s="242"/>
      <c r="AD54" s="242"/>
      <c r="AE54" s="242"/>
      <c r="AF54" s="243"/>
      <c r="AG54" s="241"/>
      <c r="AH54" s="242"/>
      <c r="AI54" s="243"/>
      <c r="AK54" s="248"/>
      <c r="BB54" s="113"/>
    </row>
    <row r="55" spans="1:54" ht="12" customHeight="1">
      <c r="A55" s="268"/>
      <c r="B55" s="241"/>
      <c r="C55" s="242"/>
      <c r="D55" s="242"/>
      <c r="E55" s="242"/>
      <c r="F55" s="242"/>
      <c r="G55" s="242"/>
      <c r="H55" s="242"/>
      <c r="I55" s="242"/>
      <c r="J55" s="242"/>
      <c r="K55" s="242"/>
      <c r="L55" s="242"/>
      <c r="M55" s="243"/>
      <c r="N55" s="241"/>
      <c r="O55" s="242"/>
      <c r="P55" s="242"/>
      <c r="Q55" s="242"/>
      <c r="R55" s="242"/>
      <c r="S55" s="242"/>
      <c r="T55" s="264"/>
      <c r="U55" s="242"/>
      <c r="V55" s="242"/>
      <c r="W55" s="243"/>
      <c r="X55" s="241"/>
      <c r="Y55" s="242"/>
      <c r="Z55" s="242"/>
      <c r="AA55" s="242"/>
      <c r="AB55" s="242"/>
      <c r="AC55" s="242"/>
      <c r="AD55" s="242"/>
      <c r="AE55" s="242"/>
      <c r="AF55" s="243"/>
      <c r="AG55" s="241"/>
      <c r="AH55" s="242"/>
      <c r="AI55" s="243"/>
      <c r="AK55" s="248"/>
      <c r="AL55" s="64" t="s">
        <v>54</v>
      </c>
      <c r="AN55" s="253">
        <f>+基本項目!B12</f>
        <v>0</v>
      </c>
      <c r="AO55" s="253"/>
      <c r="AP55" s="253"/>
      <c r="AQ55" s="77" t="s">
        <v>97</v>
      </c>
      <c r="AR55" s="253">
        <f>+基本項目!D12</f>
        <v>0</v>
      </c>
      <c r="AS55" s="253"/>
      <c r="AT55" s="253"/>
      <c r="AU55" s="61" t="s">
        <v>98</v>
      </c>
      <c r="AV55" s="253">
        <f>+基本項目!H12</f>
        <v>0</v>
      </c>
      <c r="AW55" s="253"/>
      <c r="AX55" s="253"/>
      <c r="AY55" s="253"/>
      <c r="BB55" s="113"/>
    </row>
    <row r="56" spans="1:54" ht="12" customHeight="1">
      <c r="A56" s="269"/>
      <c r="B56" s="244"/>
      <c r="C56" s="245"/>
      <c r="D56" s="245"/>
      <c r="E56" s="245"/>
      <c r="F56" s="245"/>
      <c r="G56" s="245"/>
      <c r="H56" s="245"/>
      <c r="I56" s="245"/>
      <c r="J56" s="245"/>
      <c r="K56" s="245"/>
      <c r="L56" s="245"/>
      <c r="M56" s="246"/>
      <c r="N56" s="244"/>
      <c r="O56" s="245"/>
      <c r="P56" s="245"/>
      <c r="Q56" s="245"/>
      <c r="R56" s="245"/>
      <c r="S56" s="245"/>
      <c r="T56" s="265"/>
      <c r="U56" s="245"/>
      <c r="V56" s="245"/>
      <c r="W56" s="246"/>
      <c r="X56" s="244"/>
      <c r="Y56" s="245"/>
      <c r="Z56" s="245"/>
      <c r="AA56" s="245"/>
      <c r="AB56" s="245"/>
      <c r="AC56" s="245"/>
      <c r="AD56" s="245"/>
      <c r="AE56" s="245"/>
      <c r="AF56" s="246"/>
      <c r="AG56" s="244"/>
      <c r="AH56" s="245"/>
      <c r="AI56" s="246"/>
      <c r="AK56" s="249"/>
      <c r="AL56" s="66" t="s">
        <v>55</v>
      </c>
      <c r="AM56" s="112"/>
      <c r="AN56" s="261">
        <f>+基本項目!B13</f>
        <v>0</v>
      </c>
      <c r="AO56" s="261"/>
      <c r="AP56" s="261"/>
      <c r="AQ56" s="79" t="s">
        <v>97</v>
      </c>
      <c r="AR56" s="261">
        <f>+基本項目!D13</f>
        <v>0</v>
      </c>
      <c r="AS56" s="261"/>
      <c r="AT56" s="261"/>
      <c r="AU56" s="78" t="s">
        <v>98</v>
      </c>
      <c r="AV56" s="261">
        <f>+基本項目!H13</f>
        <v>0</v>
      </c>
      <c r="AW56" s="261"/>
      <c r="AX56" s="261"/>
      <c r="AY56" s="261"/>
      <c r="AZ56" s="112"/>
      <c r="BA56" s="112"/>
      <c r="BB56" s="114"/>
    </row>
    <row r="57" spans="1:54" ht="12" customHeight="1"/>
    <row r="58" spans="1:54" ht="17.25" customHeight="1">
      <c r="D58" t="s">
        <v>14</v>
      </c>
      <c r="AK58" t="s">
        <v>146</v>
      </c>
    </row>
    <row r="59" spans="1:54" ht="17.25" customHeight="1">
      <c r="A59" s="183" t="s">
        <v>16</v>
      </c>
      <c r="B59" s="184"/>
      <c r="C59" s="185"/>
      <c r="D59" s="183" t="s">
        <v>17</v>
      </c>
      <c r="E59" s="184"/>
      <c r="F59" s="184"/>
      <c r="G59" s="184"/>
      <c r="H59" s="184"/>
      <c r="I59" s="184"/>
      <c r="J59" s="184"/>
      <c r="K59" s="184"/>
      <c r="L59" s="184"/>
      <c r="M59" s="184"/>
      <c r="N59" s="184"/>
      <c r="O59" s="184"/>
      <c r="P59" s="185"/>
      <c r="Q59" s="183" t="s">
        <v>18</v>
      </c>
      <c r="R59" s="184"/>
      <c r="S59" s="184"/>
      <c r="T59" s="185"/>
      <c r="U59" s="183" t="s">
        <v>19</v>
      </c>
      <c r="V59" s="185"/>
      <c r="W59" s="183" t="s">
        <v>20</v>
      </c>
      <c r="X59" s="184"/>
      <c r="Y59" s="184"/>
      <c r="Z59" s="185"/>
      <c r="AA59" s="183" t="s">
        <v>21</v>
      </c>
      <c r="AB59" s="184"/>
      <c r="AC59" s="184"/>
      <c r="AD59" s="184"/>
      <c r="AE59" s="184"/>
      <c r="AF59" s="185"/>
      <c r="AG59" s="183" t="s">
        <v>22</v>
      </c>
      <c r="AH59" s="184"/>
      <c r="AI59" s="185"/>
      <c r="AL59" s="129" t="s">
        <v>147</v>
      </c>
      <c r="AM59" s="107" t="str">
        <f>MID(基本項目!$D$2,1,1)</f>
        <v/>
      </c>
      <c r="AN59" s="99" t="s">
        <v>150</v>
      </c>
      <c r="AO59" s="107" t="str">
        <f>MID(基本項目!$S$2,1,1)</f>
        <v/>
      </c>
      <c r="AP59" s="107" t="str">
        <f>MID(基本項目!$S$2,2,1)</f>
        <v/>
      </c>
      <c r="AQ59" s="107" t="str">
        <f>MID(基本項目!$S$2,3,1)</f>
        <v/>
      </c>
      <c r="AR59" s="107" t="str">
        <f>MID(基本項目!$S$2,4,1)</f>
        <v/>
      </c>
      <c r="AS59" s="99" t="s">
        <v>150</v>
      </c>
      <c r="AT59" s="107" t="str">
        <f>MID(基本項目!$T$2,1,1)</f>
        <v/>
      </c>
      <c r="AU59" s="107" t="str">
        <f>MID(基本項目!$T$2,2,1)</f>
        <v/>
      </c>
      <c r="AV59" s="107" t="str">
        <f>MID(基本項目!$T$2,3,1)</f>
        <v/>
      </c>
      <c r="AW59" s="107" t="str">
        <f>MID(基本項目!$T$2,4,1)</f>
        <v/>
      </c>
      <c r="AX59" s="99" t="s">
        <v>150</v>
      </c>
      <c r="AY59" s="107" t="str">
        <f>MID(基本項目!$U$2,1,1)</f>
        <v/>
      </c>
      <c r="AZ59" s="107" t="str">
        <f>MID(基本項目!$U$2,2,1)</f>
        <v/>
      </c>
      <c r="BA59" s="107" t="str">
        <f>MID(基本項目!$U$2,3,1)</f>
        <v/>
      </c>
      <c r="BB59" s="91" t="str">
        <f>MID(基本項目!$U$2,4,1)</f>
        <v/>
      </c>
    </row>
    <row r="60" spans="1:54" ht="17.25" customHeight="1">
      <c r="A60" s="108">
        <f>+A21</f>
        <v>0</v>
      </c>
      <c r="B60" s="42" t="s">
        <v>56</v>
      </c>
      <c r="C60" s="109">
        <f>+C21</f>
        <v>0</v>
      </c>
      <c r="D60" s="271">
        <f>+D21</f>
        <v>0</v>
      </c>
      <c r="E60" s="272">
        <f>+請求書!E21</f>
        <v>0</v>
      </c>
      <c r="F60" s="272">
        <f>+請求書!F21</f>
        <v>0</v>
      </c>
      <c r="G60" s="272">
        <f>+請求書!G21</f>
        <v>0</v>
      </c>
      <c r="H60" s="272">
        <f>+請求書!H21</f>
        <v>0</v>
      </c>
      <c r="I60" s="272">
        <f>+請求書!I21</f>
        <v>0</v>
      </c>
      <c r="J60" s="272">
        <f>+請求書!J21</f>
        <v>0</v>
      </c>
      <c r="K60" s="272">
        <f>+請求書!K21</f>
        <v>0</v>
      </c>
      <c r="L60" s="272">
        <f>+請求書!L21</f>
        <v>0</v>
      </c>
      <c r="M60" s="272">
        <f>+請求書!M21</f>
        <v>0</v>
      </c>
      <c r="N60" s="272">
        <f>+請求書!N21</f>
        <v>0</v>
      </c>
      <c r="O60" s="272">
        <f>+請求書!O21</f>
        <v>0</v>
      </c>
      <c r="P60" s="273">
        <f>+請求書!P21</f>
        <v>0</v>
      </c>
      <c r="Q60" s="274" t="str">
        <f>IF(請求書!Q21=0," ",Q21)</f>
        <v xml:space="preserve"> </v>
      </c>
      <c r="R60" s="275">
        <f>+請求書!R21</f>
        <v>0</v>
      </c>
      <c r="S60" s="275">
        <f>+請求書!S21</f>
        <v>0</v>
      </c>
      <c r="T60" s="276">
        <f>+請求書!T21</f>
        <v>0</v>
      </c>
      <c r="U60" s="277">
        <f>+U21</f>
        <v>0</v>
      </c>
      <c r="V60" s="278">
        <f>+請求書!V21</f>
        <v>0</v>
      </c>
      <c r="W60" s="279" t="str">
        <f>IF(請求書!W21=0," ",W21)</f>
        <v xml:space="preserve"> </v>
      </c>
      <c r="X60" s="280">
        <f>+請求書!X21</f>
        <v>0</v>
      </c>
      <c r="Y60" s="280">
        <f>+請求書!Y21</f>
        <v>0</v>
      </c>
      <c r="Z60" s="281">
        <f>+請求書!Z21</f>
        <v>0</v>
      </c>
      <c r="AA60" s="282">
        <f>+AA21</f>
        <v>0</v>
      </c>
      <c r="AB60" s="283">
        <f>+請求書!AB21</f>
        <v>0</v>
      </c>
      <c r="AC60" s="283">
        <f>+請求書!AC21</f>
        <v>0</v>
      </c>
      <c r="AD60" s="283">
        <f>+請求書!AD21</f>
        <v>0</v>
      </c>
      <c r="AE60" s="283">
        <f>+請求書!AE21</f>
        <v>0</v>
      </c>
      <c r="AF60" s="284">
        <f>+請求書!AF21</f>
        <v>0</v>
      </c>
      <c r="AG60" s="285">
        <f>+AG21</f>
        <v>0</v>
      </c>
      <c r="AH60" s="286"/>
      <c r="AI60" s="287"/>
      <c r="AK60" s="62"/>
      <c r="AL60" s="62"/>
      <c r="AM60" s="63"/>
      <c r="AN60" s="63"/>
      <c r="AO60" s="63"/>
      <c r="AP60" s="63"/>
      <c r="AQ60" s="63"/>
      <c r="AR60" s="63"/>
    </row>
    <row r="61" spans="1:54" ht="17.25" customHeight="1">
      <c r="A61" s="108">
        <f>+請求書!A22</f>
        <v>0</v>
      </c>
      <c r="B61" s="42" t="s">
        <v>59</v>
      </c>
      <c r="C61" s="109">
        <f>+請求書!C22</f>
        <v>0</v>
      </c>
      <c r="D61" s="271">
        <f t="shared" ref="D61:D72" si="1">+D22</f>
        <v>0</v>
      </c>
      <c r="E61" s="272">
        <f>+請求書!E22</f>
        <v>0</v>
      </c>
      <c r="F61" s="272">
        <f>+請求書!F22</f>
        <v>0</v>
      </c>
      <c r="G61" s="272">
        <f>+請求書!G22</f>
        <v>0</v>
      </c>
      <c r="H61" s="272">
        <f>+請求書!H22</f>
        <v>0</v>
      </c>
      <c r="I61" s="272">
        <f>+請求書!I22</f>
        <v>0</v>
      </c>
      <c r="J61" s="272">
        <f>+請求書!J22</f>
        <v>0</v>
      </c>
      <c r="K61" s="272">
        <f>+請求書!K22</f>
        <v>0</v>
      </c>
      <c r="L61" s="272">
        <f>+請求書!L22</f>
        <v>0</v>
      </c>
      <c r="M61" s="272">
        <f>+請求書!M22</f>
        <v>0</v>
      </c>
      <c r="N61" s="272">
        <f>+請求書!N22</f>
        <v>0</v>
      </c>
      <c r="O61" s="272">
        <f>+請求書!O22</f>
        <v>0</v>
      </c>
      <c r="P61" s="273">
        <f>+請求書!P22</f>
        <v>0</v>
      </c>
      <c r="Q61" s="274" t="str">
        <f>IF(請求書!Q22=0," ",Q22)</f>
        <v xml:space="preserve"> </v>
      </c>
      <c r="R61" s="275">
        <f>+請求書!R22</f>
        <v>0</v>
      </c>
      <c r="S61" s="275">
        <f>+請求書!S22</f>
        <v>0</v>
      </c>
      <c r="T61" s="276">
        <f>+請求書!T22</f>
        <v>0</v>
      </c>
      <c r="U61" s="277">
        <f>+請求書!U22</f>
        <v>0</v>
      </c>
      <c r="V61" s="278">
        <f>+請求書!V22</f>
        <v>0</v>
      </c>
      <c r="W61" s="279" t="str">
        <f>IF(請求書!W22=0," ",W22)</f>
        <v xml:space="preserve"> </v>
      </c>
      <c r="X61" s="280">
        <f>+請求書!X22</f>
        <v>0</v>
      </c>
      <c r="Y61" s="280">
        <f>+請求書!Y22</f>
        <v>0</v>
      </c>
      <c r="Z61" s="281">
        <f>+請求書!Z22</f>
        <v>0</v>
      </c>
      <c r="AA61" s="282">
        <f>+請求書!AA22</f>
        <v>0</v>
      </c>
      <c r="AB61" s="283">
        <f>+請求書!AB22</f>
        <v>0</v>
      </c>
      <c r="AC61" s="283">
        <f>+請求書!AC22</f>
        <v>0</v>
      </c>
      <c r="AD61" s="283">
        <f>+請求書!AD22</f>
        <v>0</v>
      </c>
      <c r="AE61" s="283">
        <f>+請求書!AE22</f>
        <v>0</v>
      </c>
      <c r="AF61" s="284">
        <f>+請求書!AF22</f>
        <v>0</v>
      </c>
      <c r="AG61" s="285">
        <f>+AG22</f>
        <v>0</v>
      </c>
      <c r="AH61" s="286"/>
      <c r="AI61" s="287"/>
      <c r="AK61" s="67"/>
      <c r="AL61" s="67"/>
      <c r="AM61" s="67"/>
      <c r="AN61" s="67"/>
      <c r="AO61" s="67"/>
      <c r="AP61" s="67"/>
      <c r="AQ61" s="67"/>
      <c r="AR61" s="67"/>
    </row>
    <row r="62" spans="1:54" ht="17.25" customHeight="1">
      <c r="A62" s="108">
        <f>+請求書!A23</f>
        <v>0</v>
      </c>
      <c r="B62" s="42" t="s">
        <v>57</v>
      </c>
      <c r="C62" s="109">
        <f>+請求書!C23</f>
        <v>0</v>
      </c>
      <c r="D62" s="271">
        <f t="shared" si="1"/>
        <v>0</v>
      </c>
      <c r="E62" s="272">
        <f>+請求書!E23</f>
        <v>0</v>
      </c>
      <c r="F62" s="272">
        <f>+請求書!F23</f>
        <v>0</v>
      </c>
      <c r="G62" s="272">
        <f>+請求書!G23</f>
        <v>0</v>
      </c>
      <c r="H62" s="272">
        <f>+請求書!H23</f>
        <v>0</v>
      </c>
      <c r="I62" s="272">
        <f>+請求書!I23</f>
        <v>0</v>
      </c>
      <c r="J62" s="272">
        <f>+請求書!J23</f>
        <v>0</v>
      </c>
      <c r="K62" s="272">
        <f>+請求書!K23</f>
        <v>0</v>
      </c>
      <c r="L62" s="272">
        <f>+請求書!L23</f>
        <v>0</v>
      </c>
      <c r="M62" s="272">
        <f>+請求書!M23</f>
        <v>0</v>
      </c>
      <c r="N62" s="272">
        <f>+請求書!N23</f>
        <v>0</v>
      </c>
      <c r="O62" s="272">
        <f>+請求書!O23</f>
        <v>0</v>
      </c>
      <c r="P62" s="273">
        <f>+請求書!P23</f>
        <v>0</v>
      </c>
      <c r="Q62" s="274" t="str">
        <f>IF(請求書!Q23=0," ",Q23)</f>
        <v xml:space="preserve"> </v>
      </c>
      <c r="R62" s="275">
        <f>+請求書!R23</f>
        <v>0</v>
      </c>
      <c r="S62" s="275">
        <f>+請求書!S23</f>
        <v>0</v>
      </c>
      <c r="T62" s="276">
        <f>+請求書!T23</f>
        <v>0</v>
      </c>
      <c r="U62" s="277">
        <f>+請求書!U23</f>
        <v>0</v>
      </c>
      <c r="V62" s="278">
        <f>+請求書!V23</f>
        <v>0</v>
      </c>
      <c r="W62" s="279" t="str">
        <f>IF(請求書!W23=0," ",W23)</f>
        <v xml:space="preserve"> </v>
      </c>
      <c r="X62" s="280">
        <f>+請求書!X23</f>
        <v>0</v>
      </c>
      <c r="Y62" s="280">
        <f>+請求書!Y23</f>
        <v>0</v>
      </c>
      <c r="Z62" s="281">
        <f>+請求書!Z23</f>
        <v>0</v>
      </c>
      <c r="AA62" s="282">
        <f>+請求書!AA23</f>
        <v>0</v>
      </c>
      <c r="AB62" s="283">
        <f>+請求書!AB23</f>
        <v>0</v>
      </c>
      <c r="AC62" s="283">
        <f>+請求書!AC23</f>
        <v>0</v>
      </c>
      <c r="AD62" s="283">
        <f>+請求書!AD23</f>
        <v>0</v>
      </c>
      <c r="AE62" s="283">
        <f>+請求書!AE23</f>
        <v>0</v>
      </c>
      <c r="AF62" s="284">
        <f>+請求書!AF23</f>
        <v>0</v>
      </c>
      <c r="AG62" s="285">
        <f t="shared" ref="AG62:AG72" si="2">+AG23</f>
        <v>0</v>
      </c>
      <c r="AH62" s="286"/>
      <c r="AI62" s="287"/>
      <c r="AK62" s="67"/>
      <c r="AL62" s="67"/>
      <c r="AM62" s="67"/>
      <c r="AN62" s="67"/>
      <c r="AO62" s="67"/>
      <c r="AP62" s="67"/>
      <c r="AQ62" s="67"/>
      <c r="AR62" s="67"/>
    </row>
    <row r="63" spans="1:54" ht="17.25" customHeight="1">
      <c r="A63" s="108">
        <f>+請求書!A24</f>
        <v>0</v>
      </c>
      <c r="B63" s="42" t="s">
        <v>60</v>
      </c>
      <c r="C63" s="109">
        <f>+請求書!C24</f>
        <v>0</v>
      </c>
      <c r="D63" s="271">
        <f t="shared" si="1"/>
        <v>0</v>
      </c>
      <c r="E63" s="272">
        <f>+請求書!E24</f>
        <v>0</v>
      </c>
      <c r="F63" s="272">
        <f>+請求書!F24</f>
        <v>0</v>
      </c>
      <c r="G63" s="272">
        <f>+請求書!G24</f>
        <v>0</v>
      </c>
      <c r="H63" s="272">
        <f>+請求書!H24</f>
        <v>0</v>
      </c>
      <c r="I63" s="272">
        <f>+請求書!I24</f>
        <v>0</v>
      </c>
      <c r="J63" s="272">
        <f>+請求書!J24</f>
        <v>0</v>
      </c>
      <c r="K63" s="272">
        <f>+請求書!K24</f>
        <v>0</v>
      </c>
      <c r="L63" s="272">
        <f>+請求書!L24</f>
        <v>0</v>
      </c>
      <c r="M63" s="272">
        <f>+請求書!M24</f>
        <v>0</v>
      </c>
      <c r="N63" s="272">
        <f>+請求書!N24</f>
        <v>0</v>
      </c>
      <c r="O63" s="272">
        <f>+請求書!O24</f>
        <v>0</v>
      </c>
      <c r="P63" s="273">
        <f>+請求書!P24</f>
        <v>0</v>
      </c>
      <c r="Q63" s="274" t="str">
        <f>IF(請求書!Q24=0," ",Q24)</f>
        <v xml:space="preserve"> </v>
      </c>
      <c r="R63" s="275">
        <f>+請求書!R24</f>
        <v>0</v>
      </c>
      <c r="S63" s="275">
        <f>+請求書!S24</f>
        <v>0</v>
      </c>
      <c r="T63" s="276">
        <f>+請求書!T24</f>
        <v>0</v>
      </c>
      <c r="U63" s="277">
        <f>+請求書!U24</f>
        <v>0</v>
      </c>
      <c r="V63" s="278">
        <f>+請求書!V24</f>
        <v>0</v>
      </c>
      <c r="W63" s="279" t="str">
        <f>IF(請求書!W24=0," ",W24)</f>
        <v xml:space="preserve"> </v>
      </c>
      <c r="X63" s="280">
        <f>+請求書!X24</f>
        <v>0</v>
      </c>
      <c r="Y63" s="280">
        <f>+請求書!Y24</f>
        <v>0</v>
      </c>
      <c r="Z63" s="281">
        <f>+請求書!Z24</f>
        <v>0</v>
      </c>
      <c r="AA63" s="282">
        <f>+請求書!AA24</f>
        <v>0</v>
      </c>
      <c r="AB63" s="283">
        <f>+請求書!AB24</f>
        <v>0</v>
      </c>
      <c r="AC63" s="283">
        <f>+請求書!AC24</f>
        <v>0</v>
      </c>
      <c r="AD63" s="283">
        <f>+請求書!AD24</f>
        <v>0</v>
      </c>
      <c r="AE63" s="283">
        <f>+請求書!AE24</f>
        <v>0</v>
      </c>
      <c r="AF63" s="284">
        <f>+請求書!AF24</f>
        <v>0</v>
      </c>
      <c r="AG63" s="285">
        <f t="shared" si="2"/>
        <v>0</v>
      </c>
      <c r="AH63" s="286"/>
      <c r="AI63" s="287"/>
      <c r="AK63" s="67"/>
      <c r="AL63" s="67"/>
      <c r="AM63" s="67"/>
      <c r="AN63" s="67"/>
      <c r="AO63" s="67"/>
      <c r="AP63" s="67"/>
      <c r="AQ63" s="67"/>
      <c r="AR63" s="67"/>
    </row>
    <row r="64" spans="1:54" ht="17.25" customHeight="1">
      <c r="A64" s="108">
        <f>+請求書!A25</f>
        <v>0</v>
      </c>
      <c r="B64" s="42" t="s">
        <v>61</v>
      </c>
      <c r="C64" s="109">
        <f>+請求書!C25</f>
        <v>0</v>
      </c>
      <c r="D64" s="271">
        <f t="shared" si="1"/>
        <v>0</v>
      </c>
      <c r="E64" s="272">
        <f>+請求書!E25</f>
        <v>0</v>
      </c>
      <c r="F64" s="272">
        <f>+請求書!F25</f>
        <v>0</v>
      </c>
      <c r="G64" s="272">
        <f>+請求書!G25</f>
        <v>0</v>
      </c>
      <c r="H64" s="272">
        <f>+請求書!H25</f>
        <v>0</v>
      </c>
      <c r="I64" s="272">
        <f>+請求書!I25</f>
        <v>0</v>
      </c>
      <c r="J64" s="272">
        <f>+請求書!J25</f>
        <v>0</v>
      </c>
      <c r="K64" s="272">
        <f>+請求書!K25</f>
        <v>0</v>
      </c>
      <c r="L64" s="272">
        <f>+請求書!L25</f>
        <v>0</v>
      </c>
      <c r="M64" s="272">
        <f>+請求書!M25</f>
        <v>0</v>
      </c>
      <c r="N64" s="272">
        <f>+請求書!N25</f>
        <v>0</v>
      </c>
      <c r="O64" s="272">
        <f>+請求書!O25</f>
        <v>0</v>
      </c>
      <c r="P64" s="273">
        <f>+請求書!P25</f>
        <v>0</v>
      </c>
      <c r="Q64" s="274" t="str">
        <f>IF(請求書!Q25=0," ",Q25)</f>
        <v xml:space="preserve"> </v>
      </c>
      <c r="R64" s="275">
        <f>+請求書!R25</f>
        <v>0</v>
      </c>
      <c r="S64" s="275">
        <f>+請求書!S25</f>
        <v>0</v>
      </c>
      <c r="T64" s="276">
        <f>+請求書!T25</f>
        <v>0</v>
      </c>
      <c r="U64" s="277">
        <f>+請求書!U25</f>
        <v>0</v>
      </c>
      <c r="V64" s="278">
        <f>+請求書!V25</f>
        <v>0</v>
      </c>
      <c r="W64" s="279" t="str">
        <f>IF(請求書!W25=0," ",W25)</f>
        <v xml:space="preserve"> </v>
      </c>
      <c r="X64" s="280">
        <f>+請求書!X25</f>
        <v>0</v>
      </c>
      <c r="Y64" s="280">
        <f>+請求書!Y25</f>
        <v>0</v>
      </c>
      <c r="Z64" s="281">
        <f>+請求書!Z25</f>
        <v>0</v>
      </c>
      <c r="AA64" s="282">
        <f>+請求書!AA25</f>
        <v>0</v>
      </c>
      <c r="AB64" s="283">
        <f>+請求書!AB25</f>
        <v>0</v>
      </c>
      <c r="AC64" s="283">
        <f>+請求書!AC25</f>
        <v>0</v>
      </c>
      <c r="AD64" s="283">
        <f>+請求書!AD25</f>
        <v>0</v>
      </c>
      <c r="AE64" s="283">
        <f>+請求書!AE25</f>
        <v>0</v>
      </c>
      <c r="AF64" s="284">
        <f>+請求書!AF25</f>
        <v>0</v>
      </c>
      <c r="AG64" s="285">
        <f t="shared" si="2"/>
        <v>0</v>
      </c>
      <c r="AH64" s="286"/>
      <c r="AI64" s="287"/>
    </row>
    <row r="65" spans="1:54" ht="17.25" customHeight="1">
      <c r="A65" s="108">
        <f>+請求書!A26</f>
        <v>0</v>
      </c>
      <c r="B65" s="42" t="s">
        <v>61</v>
      </c>
      <c r="C65" s="43">
        <f>+請求書!C26</f>
        <v>0</v>
      </c>
      <c r="D65" s="271">
        <f t="shared" si="1"/>
        <v>0</v>
      </c>
      <c r="E65" s="272">
        <f>+請求書!E26</f>
        <v>0</v>
      </c>
      <c r="F65" s="272">
        <f>+請求書!F26</f>
        <v>0</v>
      </c>
      <c r="G65" s="272">
        <f>+請求書!G26</f>
        <v>0</v>
      </c>
      <c r="H65" s="272">
        <f>+請求書!H26</f>
        <v>0</v>
      </c>
      <c r="I65" s="272">
        <f>+請求書!I26</f>
        <v>0</v>
      </c>
      <c r="J65" s="272">
        <f>+請求書!J26</f>
        <v>0</v>
      </c>
      <c r="K65" s="272">
        <f>+請求書!K26</f>
        <v>0</v>
      </c>
      <c r="L65" s="272">
        <f>+請求書!L26</f>
        <v>0</v>
      </c>
      <c r="M65" s="272">
        <f>+請求書!M26</f>
        <v>0</v>
      </c>
      <c r="N65" s="272">
        <f>+請求書!N26</f>
        <v>0</v>
      </c>
      <c r="O65" s="272">
        <f>+請求書!O26</f>
        <v>0</v>
      </c>
      <c r="P65" s="273">
        <f>+請求書!P26</f>
        <v>0</v>
      </c>
      <c r="Q65" s="274" t="str">
        <f>IF(請求書!Q26=0," ",Q26)</f>
        <v xml:space="preserve"> </v>
      </c>
      <c r="R65" s="275">
        <f>+請求書!R26</f>
        <v>0</v>
      </c>
      <c r="S65" s="275">
        <f>+請求書!S26</f>
        <v>0</v>
      </c>
      <c r="T65" s="276">
        <f>+請求書!T26</f>
        <v>0</v>
      </c>
      <c r="U65" s="277">
        <f>+請求書!U26</f>
        <v>0</v>
      </c>
      <c r="V65" s="278">
        <f>+請求書!V26</f>
        <v>0</v>
      </c>
      <c r="W65" s="279" t="str">
        <f>IF(請求書!W26=0," ",W26)</f>
        <v xml:space="preserve"> </v>
      </c>
      <c r="X65" s="280">
        <f>+請求書!X26</f>
        <v>0</v>
      </c>
      <c r="Y65" s="280">
        <f>+請求書!Y26</f>
        <v>0</v>
      </c>
      <c r="Z65" s="281">
        <f>+請求書!Z26</f>
        <v>0</v>
      </c>
      <c r="AA65" s="282">
        <f>+請求書!AA26</f>
        <v>0</v>
      </c>
      <c r="AB65" s="283">
        <f>+請求書!AB26</f>
        <v>0</v>
      </c>
      <c r="AC65" s="283">
        <f>+請求書!AC26</f>
        <v>0</v>
      </c>
      <c r="AD65" s="283">
        <f>+請求書!AD26</f>
        <v>0</v>
      </c>
      <c r="AE65" s="283">
        <f>+請求書!AE26</f>
        <v>0</v>
      </c>
      <c r="AF65" s="284">
        <f>+請求書!AF26</f>
        <v>0</v>
      </c>
      <c r="AG65" s="285">
        <f t="shared" si="2"/>
        <v>0</v>
      </c>
      <c r="AH65" s="286"/>
      <c r="AI65" s="287"/>
      <c r="AK65" s="63"/>
      <c r="AL65" s="63"/>
      <c r="AM65" s="63"/>
      <c r="AN65" s="63"/>
      <c r="AO65" s="63"/>
      <c r="AP65" s="63"/>
      <c r="AQ65" s="63"/>
      <c r="AR65" s="63"/>
    </row>
    <row r="66" spans="1:54" ht="17.25" customHeight="1">
      <c r="A66" s="108">
        <f>+請求書!A27</f>
        <v>0</v>
      </c>
      <c r="B66" s="42" t="s">
        <v>62</v>
      </c>
      <c r="C66" s="109">
        <f>+請求書!C27</f>
        <v>0</v>
      </c>
      <c r="D66" s="271">
        <f t="shared" si="1"/>
        <v>0</v>
      </c>
      <c r="E66" s="272">
        <f>+請求書!E27</f>
        <v>0</v>
      </c>
      <c r="F66" s="272">
        <f>+請求書!F27</f>
        <v>0</v>
      </c>
      <c r="G66" s="272">
        <f>+請求書!G27</f>
        <v>0</v>
      </c>
      <c r="H66" s="272">
        <f>+請求書!H27</f>
        <v>0</v>
      </c>
      <c r="I66" s="272">
        <f>+請求書!I27</f>
        <v>0</v>
      </c>
      <c r="J66" s="272">
        <f>+請求書!J27</f>
        <v>0</v>
      </c>
      <c r="K66" s="272">
        <f>+請求書!K27</f>
        <v>0</v>
      </c>
      <c r="L66" s="272">
        <f>+請求書!L27</f>
        <v>0</v>
      </c>
      <c r="M66" s="272">
        <f>+請求書!M27</f>
        <v>0</v>
      </c>
      <c r="N66" s="272">
        <f>+請求書!N27</f>
        <v>0</v>
      </c>
      <c r="O66" s="272">
        <f>+請求書!O27</f>
        <v>0</v>
      </c>
      <c r="P66" s="273">
        <f>+請求書!P27</f>
        <v>0</v>
      </c>
      <c r="Q66" s="274" t="str">
        <f>IF(請求書!Q27=0," ",Q27)</f>
        <v xml:space="preserve"> </v>
      </c>
      <c r="R66" s="275">
        <f>+請求書!R27</f>
        <v>0</v>
      </c>
      <c r="S66" s="275">
        <f>+請求書!S27</f>
        <v>0</v>
      </c>
      <c r="T66" s="276">
        <f>+請求書!T27</f>
        <v>0</v>
      </c>
      <c r="U66" s="277">
        <f>+請求書!U27</f>
        <v>0</v>
      </c>
      <c r="V66" s="278">
        <f>+請求書!V27</f>
        <v>0</v>
      </c>
      <c r="W66" s="279" t="str">
        <f>IF(請求書!W27=0," ",W27)</f>
        <v xml:space="preserve"> </v>
      </c>
      <c r="X66" s="280">
        <f>+請求書!X27</f>
        <v>0</v>
      </c>
      <c r="Y66" s="280">
        <f>+請求書!Y27</f>
        <v>0</v>
      </c>
      <c r="Z66" s="281">
        <f>+請求書!Z27</f>
        <v>0</v>
      </c>
      <c r="AA66" s="282">
        <f>+請求書!AA27</f>
        <v>0</v>
      </c>
      <c r="AB66" s="283">
        <f>+請求書!AB27</f>
        <v>0</v>
      </c>
      <c r="AC66" s="283">
        <f>+請求書!AC27</f>
        <v>0</v>
      </c>
      <c r="AD66" s="283">
        <f>+請求書!AD27</f>
        <v>0</v>
      </c>
      <c r="AE66" s="283">
        <f>+請求書!AE27</f>
        <v>0</v>
      </c>
      <c r="AF66" s="284">
        <f>+請求書!AF27</f>
        <v>0</v>
      </c>
      <c r="AG66" s="285">
        <f t="shared" si="2"/>
        <v>0</v>
      </c>
      <c r="AH66" s="286"/>
      <c r="AI66" s="287"/>
      <c r="AK66" s="63"/>
      <c r="AL66" s="63"/>
      <c r="AM66" s="63"/>
      <c r="AN66" s="63"/>
      <c r="AO66" s="63"/>
      <c r="AP66" s="63"/>
      <c r="AQ66" s="63"/>
      <c r="AR66" s="63"/>
    </row>
    <row r="67" spans="1:54" ht="17.25" customHeight="1">
      <c r="A67" s="108">
        <f>+請求書!A28</f>
        <v>0</v>
      </c>
      <c r="B67" s="42" t="s">
        <v>62</v>
      </c>
      <c r="C67" s="109">
        <f>+請求書!C28</f>
        <v>0</v>
      </c>
      <c r="D67" s="271">
        <f t="shared" si="1"/>
        <v>0</v>
      </c>
      <c r="E67" s="272">
        <f>+請求書!E28</f>
        <v>0</v>
      </c>
      <c r="F67" s="272">
        <f>+請求書!F28</f>
        <v>0</v>
      </c>
      <c r="G67" s="272">
        <f>+請求書!G28</f>
        <v>0</v>
      </c>
      <c r="H67" s="272">
        <f>+請求書!H28</f>
        <v>0</v>
      </c>
      <c r="I67" s="272">
        <f>+請求書!I28</f>
        <v>0</v>
      </c>
      <c r="J67" s="272">
        <f>+請求書!J28</f>
        <v>0</v>
      </c>
      <c r="K67" s="272">
        <f>+請求書!K28</f>
        <v>0</v>
      </c>
      <c r="L67" s="272">
        <f>+請求書!L28</f>
        <v>0</v>
      </c>
      <c r="M67" s="272">
        <f>+請求書!M28</f>
        <v>0</v>
      </c>
      <c r="N67" s="272">
        <f>+請求書!N28</f>
        <v>0</v>
      </c>
      <c r="O67" s="272">
        <f>+請求書!O28</f>
        <v>0</v>
      </c>
      <c r="P67" s="273">
        <f>+請求書!P28</f>
        <v>0</v>
      </c>
      <c r="Q67" s="274" t="str">
        <f>IF(請求書!Q28=0," ",Q28)</f>
        <v xml:space="preserve"> </v>
      </c>
      <c r="R67" s="275">
        <f>+請求書!R28</f>
        <v>0</v>
      </c>
      <c r="S67" s="275">
        <f>+請求書!S28</f>
        <v>0</v>
      </c>
      <c r="T67" s="276">
        <f>+請求書!T28</f>
        <v>0</v>
      </c>
      <c r="U67" s="277">
        <f>+請求書!U28</f>
        <v>0</v>
      </c>
      <c r="V67" s="278">
        <f>+請求書!V28</f>
        <v>0</v>
      </c>
      <c r="W67" s="279" t="str">
        <f>IF(請求書!W28=0," ",W28)</f>
        <v xml:space="preserve"> </v>
      </c>
      <c r="X67" s="280">
        <f>+請求書!X28</f>
        <v>0</v>
      </c>
      <c r="Y67" s="280">
        <f>+請求書!Y28</f>
        <v>0</v>
      </c>
      <c r="Z67" s="281">
        <f>+請求書!Z28</f>
        <v>0</v>
      </c>
      <c r="AA67" s="282">
        <f>+請求書!AA28</f>
        <v>0</v>
      </c>
      <c r="AB67" s="283">
        <f>+請求書!AB28</f>
        <v>0</v>
      </c>
      <c r="AC67" s="283">
        <f>+請求書!AC28</f>
        <v>0</v>
      </c>
      <c r="AD67" s="283">
        <f>+請求書!AD28</f>
        <v>0</v>
      </c>
      <c r="AE67" s="283">
        <f>+請求書!AE28</f>
        <v>0</v>
      </c>
      <c r="AF67" s="284">
        <f>+請求書!AF28</f>
        <v>0</v>
      </c>
      <c r="AG67" s="285">
        <f t="shared" si="2"/>
        <v>0</v>
      </c>
      <c r="AH67" s="286"/>
      <c r="AI67" s="287"/>
      <c r="AK67" s="63"/>
      <c r="AL67" s="63"/>
      <c r="AM67" s="63"/>
      <c r="AN67" s="63"/>
      <c r="AO67" s="63"/>
      <c r="AP67" s="63"/>
      <c r="AQ67" s="63"/>
      <c r="AR67" s="63"/>
      <c r="AT67" s="68"/>
      <c r="AU67" s="68"/>
      <c r="AV67" s="68"/>
      <c r="AW67" s="68"/>
      <c r="AX67" s="68"/>
      <c r="AY67" s="68"/>
      <c r="AZ67" s="68"/>
      <c r="BB67" s="64"/>
    </row>
    <row r="68" spans="1:54" ht="17.25" customHeight="1">
      <c r="A68" s="108">
        <f>+請求書!A29</f>
        <v>0</v>
      </c>
      <c r="B68" s="42" t="s">
        <v>63</v>
      </c>
      <c r="C68" s="109">
        <f>+請求書!C29</f>
        <v>0</v>
      </c>
      <c r="D68" s="271">
        <f t="shared" si="1"/>
        <v>0</v>
      </c>
      <c r="E68" s="272">
        <f>+請求書!E29</f>
        <v>0</v>
      </c>
      <c r="F68" s="272">
        <f>+請求書!F29</f>
        <v>0</v>
      </c>
      <c r="G68" s="272">
        <f>+請求書!G29</f>
        <v>0</v>
      </c>
      <c r="H68" s="272">
        <f>+請求書!H29</f>
        <v>0</v>
      </c>
      <c r="I68" s="272">
        <f>+請求書!I29</f>
        <v>0</v>
      </c>
      <c r="J68" s="272">
        <f>+請求書!J29</f>
        <v>0</v>
      </c>
      <c r="K68" s="272">
        <f>+請求書!K29</f>
        <v>0</v>
      </c>
      <c r="L68" s="272">
        <f>+請求書!L29</f>
        <v>0</v>
      </c>
      <c r="M68" s="272">
        <f>+請求書!M29</f>
        <v>0</v>
      </c>
      <c r="N68" s="272">
        <f>+請求書!N29</f>
        <v>0</v>
      </c>
      <c r="O68" s="272">
        <f>+請求書!O29</f>
        <v>0</v>
      </c>
      <c r="P68" s="273">
        <f>+請求書!P29</f>
        <v>0</v>
      </c>
      <c r="Q68" s="274" t="str">
        <f>IF(請求書!Q29=0," ",Q29)</f>
        <v xml:space="preserve"> </v>
      </c>
      <c r="R68" s="275">
        <f>+請求書!R29</f>
        <v>0</v>
      </c>
      <c r="S68" s="275">
        <f>+請求書!S29</f>
        <v>0</v>
      </c>
      <c r="T68" s="276">
        <f>+請求書!T29</f>
        <v>0</v>
      </c>
      <c r="U68" s="277">
        <f>+請求書!U29</f>
        <v>0</v>
      </c>
      <c r="V68" s="278">
        <f>+請求書!V29</f>
        <v>0</v>
      </c>
      <c r="W68" s="279" t="str">
        <f>IF(請求書!W29=0," ",W29)</f>
        <v xml:space="preserve"> </v>
      </c>
      <c r="X68" s="280">
        <f>+請求書!X29</f>
        <v>0</v>
      </c>
      <c r="Y68" s="280">
        <f>+請求書!Y29</f>
        <v>0</v>
      </c>
      <c r="Z68" s="281">
        <f>+請求書!Z29</f>
        <v>0</v>
      </c>
      <c r="AA68" s="282">
        <f>+請求書!AA29</f>
        <v>0</v>
      </c>
      <c r="AB68" s="283">
        <f>+請求書!AB29</f>
        <v>0</v>
      </c>
      <c r="AC68" s="283">
        <f>+請求書!AC29</f>
        <v>0</v>
      </c>
      <c r="AD68" s="283">
        <f>+請求書!AD29</f>
        <v>0</v>
      </c>
      <c r="AE68" s="283">
        <f>+請求書!AE29</f>
        <v>0</v>
      </c>
      <c r="AF68" s="284">
        <f>+請求書!AF29</f>
        <v>0</v>
      </c>
      <c r="AG68" s="285">
        <f t="shared" si="2"/>
        <v>0</v>
      </c>
      <c r="AH68" s="286"/>
      <c r="AI68" s="287"/>
      <c r="AK68" s="63"/>
      <c r="AL68" s="63"/>
      <c r="AM68" s="63"/>
      <c r="AN68" s="63"/>
      <c r="AO68" s="63"/>
      <c r="AP68" s="63"/>
      <c r="AQ68" s="63"/>
      <c r="AR68" s="63"/>
      <c r="AT68" s="68"/>
      <c r="AU68" s="68"/>
      <c r="AV68" s="68"/>
      <c r="AW68" s="68"/>
      <c r="AX68" s="68"/>
      <c r="AY68" s="68"/>
      <c r="AZ68" s="68"/>
      <c r="BB68" s="64"/>
    </row>
    <row r="69" spans="1:54" ht="17.25" customHeight="1">
      <c r="A69" s="108">
        <f>+請求書!A30</f>
        <v>0</v>
      </c>
      <c r="B69" s="42" t="s">
        <v>58</v>
      </c>
      <c r="C69" s="109">
        <f>+請求書!C30</f>
        <v>0</v>
      </c>
      <c r="D69" s="271">
        <f t="shared" si="1"/>
        <v>0</v>
      </c>
      <c r="E69" s="272">
        <f>+請求書!E30</f>
        <v>0</v>
      </c>
      <c r="F69" s="272">
        <f>+請求書!F30</f>
        <v>0</v>
      </c>
      <c r="G69" s="272">
        <f>+請求書!G30</f>
        <v>0</v>
      </c>
      <c r="H69" s="272">
        <f>+請求書!H30</f>
        <v>0</v>
      </c>
      <c r="I69" s="272">
        <f>+請求書!I30</f>
        <v>0</v>
      </c>
      <c r="J69" s="272">
        <f>+請求書!J30</f>
        <v>0</v>
      </c>
      <c r="K69" s="272">
        <f>+請求書!K30</f>
        <v>0</v>
      </c>
      <c r="L69" s="272">
        <f>+請求書!L30</f>
        <v>0</v>
      </c>
      <c r="M69" s="272">
        <f>+請求書!M30</f>
        <v>0</v>
      </c>
      <c r="N69" s="272">
        <f>+請求書!N30</f>
        <v>0</v>
      </c>
      <c r="O69" s="272">
        <f>+請求書!O30</f>
        <v>0</v>
      </c>
      <c r="P69" s="273">
        <f>+請求書!P30</f>
        <v>0</v>
      </c>
      <c r="Q69" s="274" t="str">
        <f>IF(請求書!Q30=0," ",Q30)</f>
        <v xml:space="preserve"> </v>
      </c>
      <c r="R69" s="275">
        <f>+請求書!R30</f>
        <v>0</v>
      </c>
      <c r="S69" s="275">
        <f>+請求書!S30</f>
        <v>0</v>
      </c>
      <c r="T69" s="276">
        <f>+請求書!T30</f>
        <v>0</v>
      </c>
      <c r="U69" s="277">
        <f>+請求書!U30</f>
        <v>0</v>
      </c>
      <c r="V69" s="278">
        <f>+請求書!V30</f>
        <v>0</v>
      </c>
      <c r="W69" s="279" t="str">
        <f>IF(請求書!W30=0," ",W30)</f>
        <v xml:space="preserve"> </v>
      </c>
      <c r="X69" s="280">
        <f>+請求書!X30</f>
        <v>0</v>
      </c>
      <c r="Y69" s="280">
        <f>+請求書!Y30</f>
        <v>0</v>
      </c>
      <c r="Z69" s="281">
        <f>+請求書!Z30</f>
        <v>0</v>
      </c>
      <c r="AA69" s="282">
        <f>+請求書!AA30</f>
        <v>0</v>
      </c>
      <c r="AB69" s="283">
        <f>+請求書!AB30</f>
        <v>0</v>
      </c>
      <c r="AC69" s="283">
        <f>+請求書!AC30</f>
        <v>0</v>
      </c>
      <c r="AD69" s="283">
        <f>+請求書!AD30</f>
        <v>0</v>
      </c>
      <c r="AE69" s="283">
        <f>+請求書!AE30</f>
        <v>0</v>
      </c>
      <c r="AF69" s="284">
        <f>+請求書!AF30</f>
        <v>0</v>
      </c>
      <c r="AG69" s="285">
        <f t="shared" si="2"/>
        <v>0</v>
      </c>
      <c r="AH69" s="286"/>
      <c r="AI69" s="287"/>
      <c r="AK69" s="46"/>
      <c r="AL69" s="64"/>
    </row>
    <row r="70" spans="1:54" ht="17.25" customHeight="1">
      <c r="A70" s="108">
        <f>+請求書!A31</f>
        <v>0</v>
      </c>
      <c r="B70" s="42" t="s">
        <v>64</v>
      </c>
      <c r="C70" s="109">
        <f>+請求書!C31</f>
        <v>0</v>
      </c>
      <c r="D70" s="271">
        <f t="shared" si="1"/>
        <v>0</v>
      </c>
      <c r="E70" s="272">
        <f>+請求書!E31</f>
        <v>0</v>
      </c>
      <c r="F70" s="272">
        <f>+請求書!F31</f>
        <v>0</v>
      </c>
      <c r="G70" s="272">
        <f>+請求書!G31</f>
        <v>0</v>
      </c>
      <c r="H70" s="272">
        <f>+請求書!H31</f>
        <v>0</v>
      </c>
      <c r="I70" s="272">
        <f>+請求書!I31</f>
        <v>0</v>
      </c>
      <c r="J70" s="272">
        <f>+請求書!J31</f>
        <v>0</v>
      </c>
      <c r="K70" s="272">
        <f>+請求書!K31</f>
        <v>0</v>
      </c>
      <c r="L70" s="272">
        <f>+請求書!L31</f>
        <v>0</v>
      </c>
      <c r="M70" s="272">
        <f>+請求書!M31</f>
        <v>0</v>
      </c>
      <c r="N70" s="272">
        <f>+請求書!N31</f>
        <v>0</v>
      </c>
      <c r="O70" s="272">
        <f>+請求書!O31</f>
        <v>0</v>
      </c>
      <c r="P70" s="273">
        <f>+請求書!P31</f>
        <v>0</v>
      </c>
      <c r="Q70" s="274" t="str">
        <f>IF(請求書!Q31=0," ",Q31)</f>
        <v xml:space="preserve"> </v>
      </c>
      <c r="R70" s="275">
        <f>+請求書!R31</f>
        <v>0</v>
      </c>
      <c r="S70" s="275">
        <f>+請求書!S31</f>
        <v>0</v>
      </c>
      <c r="T70" s="276">
        <f>+請求書!T31</f>
        <v>0</v>
      </c>
      <c r="U70" s="277">
        <f>+請求書!U31</f>
        <v>0</v>
      </c>
      <c r="V70" s="278">
        <f>+請求書!V31</f>
        <v>0</v>
      </c>
      <c r="W70" s="279" t="str">
        <f>IF(請求書!W31=0," ",W31)</f>
        <v xml:space="preserve"> </v>
      </c>
      <c r="X70" s="280">
        <f>+請求書!X31</f>
        <v>0</v>
      </c>
      <c r="Y70" s="280">
        <f>+請求書!Y31</f>
        <v>0</v>
      </c>
      <c r="Z70" s="281">
        <f>+請求書!Z31</f>
        <v>0</v>
      </c>
      <c r="AA70" s="282">
        <f>+請求書!AA31</f>
        <v>0</v>
      </c>
      <c r="AB70" s="283">
        <f>+請求書!AB31</f>
        <v>0</v>
      </c>
      <c r="AC70" s="283">
        <f>+請求書!AC31</f>
        <v>0</v>
      </c>
      <c r="AD70" s="283">
        <f>+請求書!AD31</f>
        <v>0</v>
      </c>
      <c r="AE70" s="283">
        <f>+請求書!AE31</f>
        <v>0</v>
      </c>
      <c r="AF70" s="284">
        <f>+請求書!AF31</f>
        <v>0</v>
      </c>
      <c r="AG70" s="285">
        <f t="shared" si="2"/>
        <v>0</v>
      </c>
      <c r="AH70" s="286"/>
      <c r="AI70" s="287"/>
      <c r="AN70" s="64"/>
      <c r="AO70" s="64"/>
    </row>
    <row r="71" spans="1:54" ht="17.25" customHeight="1">
      <c r="A71" s="108">
        <f>+請求書!A32</f>
        <v>0</v>
      </c>
      <c r="B71" s="42" t="s">
        <v>64</v>
      </c>
      <c r="C71" s="109">
        <f>+請求書!C32</f>
        <v>0</v>
      </c>
      <c r="D71" s="271">
        <f t="shared" si="1"/>
        <v>0</v>
      </c>
      <c r="E71" s="272">
        <f>+請求書!E32</f>
        <v>0</v>
      </c>
      <c r="F71" s="272">
        <f>+請求書!F32</f>
        <v>0</v>
      </c>
      <c r="G71" s="272">
        <f>+請求書!G32</f>
        <v>0</v>
      </c>
      <c r="H71" s="272">
        <f>+請求書!H32</f>
        <v>0</v>
      </c>
      <c r="I71" s="272">
        <f>+請求書!I32</f>
        <v>0</v>
      </c>
      <c r="J71" s="272">
        <f>+請求書!J32</f>
        <v>0</v>
      </c>
      <c r="K71" s="272">
        <f>+請求書!K32</f>
        <v>0</v>
      </c>
      <c r="L71" s="272">
        <f>+請求書!L32</f>
        <v>0</v>
      </c>
      <c r="M71" s="272">
        <f>+請求書!M32</f>
        <v>0</v>
      </c>
      <c r="N71" s="272">
        <f>+請求書!N32</f>
        <v>0</v>
      </c>
      <c r="O71" s="272">
        <f>+請求書!O32</f>
        <v>0</v>
      </c>
      <c r="P71" s="273">
        <f>+請求書!P32</f>
        <v>0</v>
      </c>
      <c r="Q71" s="274" t="str">
        <f>IF(請求書!Q32=0," ",Q32)</f>
        <v xml:space="preserve"> </v>
      </c>
      <c r="R71" s="275">
        <f>+請求書!R32</f>
        <v>0</v>
      </c>
      <c r="S71" s="275">
        <f>+請求書!S32</f>
        <v>0</v>
      </c>
      <c r="T71" s="276">
        <f>+請求書!T32</f>
        <v>0</v>
      </c>
      <c r="U71" s="277">
        <f>+請求書!U32</f>
        <v>0</v>
      </c>
      <c r="V71" s="278">
        <f>+請求書!V32</f>
        <v>0</v>
      </c>
      <c r="W71" s="279" t="str">
        <f>IF(請求書!W32=0," ",W32)</f>
        <v xml:space="preserve"> </v>
      </c>
      <c r="X71" s="280">
        <f>+請求書!X32</f>
        <v>0</v>
      </c>
      <c r="Y71" s="280">
        <f>+請求書!Y32</f>
        <v>0</v>
      </c>
      <c r="Z71" s="281">
        <f>+請求書!Z32</f>
        <v>0</v>
      </c>
      <c r="AA71" s="282">
        <f>+請求書!AA32</f>
        <v>0</v>
      </c>
      <c r="AB71" s="283">
        <f>+請求書!AB32</f>
        <v>0</v>
      </c>
      <c r="AC71" s="283">
        <f>+請求書!AC32</f>
        <v>0</v>
      </c>
      <c r="AD71" s="283">
        <f>+請求書!AD32</f>
        <v>0</v>
      </c>
      <c r="AE71" s="283">
        <f>+請求書!AE32</f>
        <v>0</v>
      </c>
      <c r="AF71" s="284">
        <f>+請求書!AF32</f>
        <v>0</v>
      </c>
      <c r="AG71" s="285">
        <f t="shared" si="2"/>
        <v>0</v>
      </c>
      <c r="AH71" s="286"/>
      <c r="AI71" s="287"/>
      <c r="AK71" s="183" t="s">
        <v>26</v>
      </c>
      <c r="AL71" s="184"/>
      <c r="AM71" s="184"/>
      <c r="AN71" s="184"/>
      <c r="AO71" s="184"/>
      <c r="AP71" s="185"/>
      <c r="AQ71" s="189">
        <f>+基本項目!B15</f>
        <v>0</v>
      </c>
      <c r="AR71" s="190"/>
      <c r="AS71" s="190"/>
      <c r="AT71" s="190"/>
      <c r="AU71" s="190"/>
      <c r="AV71" s="191"/>
      <c r="AW71" s="189">
        <f>+基本項目!B17</f>
        <v>0</v>
      </c>
      <c r="AX71" s="190"/>
      <c r="AY71" s="190"/>
      <c r="AZ71" s="190"/>
      <c r="BA71" s="190"/>
      <c r="BB71" s="191"/>
    </row>
    <row r="72" spans="1:54" ht="17.25" customHeight="1">
      <c r="A72" s="108">
        <f>+請求書!A33</f>
        <v>0</v>
      </c>
      <c r="B72" s="42" t="s">
        <v>65</v>
      </c>
      <c r="C72" s="109">
        <f>+請求書!C33</f>
        <v>0</v>
      </c>
      <c r="D72" s="271">
        <f t="shared" si="1"/>
        <v>0</v>
      </c>
      <c r="E72" s="272">
        <f>+請求書!E33</f>
        <v>0</v>
      </c>
      <c r="F72" s="272">
        <f>+請求書!F33</f>
        <v>0</v>
      </c>
      <c r="G72" s="272">
        <f>+請求書!G33</f>
        <v>0</v>
      </c>
      <c r="H72" s="272">
        <f>+請求書!H33</f>
        <v>0</v>
      </c>
      <c r="I72" s="272">
        <f>+請求書!I33</f>
        <v>0</v>
      </c>
      <c r="J72" s="272">
        <f>+請求書!J33</f>
        <v>0</v>
      </c>
      <c r="K72" s="272">
        <f>+請求書!K33</f>
        <v>0</v>
      </c>
      <c r="L72" s="272">
        <f>+請求書!L33</f>
        <v>0</v>
      </c>
      <c r="M72" s="272">
        <f>+請求書!M33</f>
        <v>0</v>
      </c>
      <c r="N72" s="272">
        <f>+請求書!N33</f>
        <v>0</v>
      </c>
      <c r="O72" s="272">
        <f>+請求書!O33</f>
        <v>0</v>
      </c>
      <c r="P72" s="273">
        <f>+請求書!P33</f>
        <v>0</v>
      </c>
      <c r="Q72" s="274" t="str">
        <f>IF(請求書!Q33=0," ",Q33)</f>
        <v xml:space="preserve"> </v>
      </c>
      <c r="R72" s="275">
        <f>+請求書!R33</f>
        <v>0</v>
      </c>
      <c r="S72" s="275">
        <f>+請求書!S33</f>
        <v>0</v>
      </c>
      <c r="T72" s="276">
        <f>+請求書!T33</f>
        <v>0</v>
      </c>
      <c r="U72" s="277">
        <f>+請求書!U33</f>
        <v>0</v>
      </c>
      <c r="V72" s="278">
        <f>+請求書!V33</f>
        <v>0</v>
      </c>
      <c r="W72" s="279" t="str">
        <f>IF(請求書!W33=0," ",W33)</f>
        <v xml:space="preserve"> </v>
      </c>
      <c r="X72" s="280">
        <f>+請求書!X33</f>
        <v>0</v>
      </c>
      <c r="Y72" s="280">
        <f>+請求書!Y33</f>
        <v>0</v>
      </c>
      <c r="Z72" s="281">
        <f>+請求書!Z33</f>
        <v>0</v>
      </c>
      <c r="AA72" s="282">
        <f>+請求書!AA33</f>
        <v>0</v>
      </c>
      <c r="AB72" s="283">
        <f>+請求書!AB33</f>
        <v>0</v>
      </c>
      <c r="AC72" s="283">
        <f>+請求書!AC33</f>
        <v>0</v>
      </c>
      <c r="AD72" s="283">
        <f>+請求書!AD33</f>
        <v>0</v>
      </c>
      <c r="AE72" s="283">
        <f>+請求書!AE33</f>
        <v>0</v>
      </c>
      <c r="AF72" s="284">
        <f>+請求書!AF33</f>
        <v>0</v>
      </c>
      <c r="AG72" s="285">
        <f t="shared" si="2"/>
        <v>0</v>
      </c>
      <c r="AH72" s="286"/>
      <c r="AI72" s="287"/>
      <c r="AK72" s="183" t="s">
        <v>27</v>
      </c>
      <c r="AL72" s="184"/>
      <c r="AM72" s="184"/>
      <c r="AN72" s="184"/>
      <c r="AO72" s="184"/>
      <c r="AP72" s="185"/>
      <c r="AQ72" s="80" t="str">
        <f>MID(基本項目!$K$16,1,1)</f>
        <v/>
      </c>
      <c r="AR72" s="81" t="str">
        <f>MID(基本項目!$K$16,2,1)</f>
        <v/>
      </c>
      <c r="AS72" s="82" t="str">
        <f>MID(基本項目!$K$16,3,1)</f>
        <v/>
      </c>
      <c r="AT72" s="83" t="str">
        <f>MID(基本項目!$K$16,4,1)</f>
        <v/>
      </c>
      <c r="AU72" s="177" t="s">
        <v>28</v>
      </c>
      <c r="AV72" s="178"/>
      <c r="AW72" s="178"/>
      <c r="AX72" s="178"/>
      <c r="AY72" s="179"/>
      <c r="AZ72" s="80" t="str">
        <f>MID(基本項目!$K$18,1,1)</f>
        <v/>
      </c>
      <c r="BA72" s="69" t="str">
        <f>MID(基本項目!$K$18,2,1)</f>
        <v/>
      </c>
      <c r="BB72" s="70" t="str">
        <f>MID(基本項目!$K$18,3,1)</f>
        <v/>
      </c>
    </row>
    <row r="73" spans="1:54" ht="17.25" customHeight="1">
      <c r="A73" s="200" t="s">
        <v>15</v>
      </c>
      <c r="B73" s="201"/>
      <c r="C73" s="201"/>
      <c r="D73" s="201"/>
      <c r="E73" s="201"/>
      <c r="F73" s="201"/>
      <c r="G73" s="201"/>
      <c r="H73" s="201"/>
      <c r="I73" s="201"/>
      <c r="J73" s="201"/>
      <c r="K73" s="201"/>
      <c r="L73" s="201"/>
      <c r="M73" s="201"/>
      <c r="N73" s="201"/>
      <c r="O73" s="201"/>
      <c r="P73" s="201"/>
      <c r="Q73" s="201"/>
      <c r="R73" s="201"/>
      <c r="S73" s="99"/>
      <c r="T73" s="99"/>
      <c r="U73" s="99"/>
      <c r="V73" s="100"/>
      <c r="W73" s="282">
        <f>+請求書!W34</f>
        <v>0</v>
      </c>
      <c r="X73" s="283">
        <f>+請求書!X34</f>
        <v>0</v>
      </c>
      <c r="Y73" s="283">
        <f>+請求書!Y34</f>
        <v>0</v>
      </c>
      <c r="Z73" s="283">
        <f>+請求書!Z34</f>
        <v>0</v>
      </c>
      <c r="AA73" s="283">
        <f>+請求書!AA34</f>
        <v>0</v>
      </c>
      <c r="AB73" s="283">
        <f>+請求書!AB34</f>
        <v>0</v>
      </c>
      <c r="AC73" s="283">
        <f>+請求書!AC34</f>
        <v>0</v>
      </c>
      <c r="AD73" s="283">
        <f>+請求書!AD34</f>
        <v>0</v>
      </c>
      <c r="AE73" s="283">
        <f>+請求書!AE34</f>
        <v>0</v>
      </c>
      <c r="AF73" s="284">
        <f>+請求書!AF34</f>
        <v>0</v>
      </c>
      <c r="AG73" s="186"/>
      <c r="AH73" s="187"/>
      <c r="AI73" s="188"/>
      <c r="AK73" s="183" t="s">
        <v>29</v>
      </c>
      <c r="AL73" s="184"/>
      <c r="AM73" s="184"/>
      <c r="AN73" s="184"/>
      <c r="AO73" s="184"/>
      <c r="AP73" s="185"/>
      <c r="AQ73" s="177">
        <f>+基本項目!B19</f>
        <v>0</v>
      </c>
      <c r="AR73" s="178"/>
      <c r="AS73" s="178"/>
      <c r="AT73" s="178"/>
      <c r="AU73" s="179"/>
      <c r="AV73" s="80" t="str">
        <f>MID(基本項目!$K$20,1,1)</f>
        <v/>
      </c>
      <c r="AW73" s="82" t="str">
        <f>MID(基本項目!$K$20,2,1)</f>
        <v/>
      </c>
      <c r="AX73" s="82" t="str">
        <f>MID(基本項目!$K$20,3,1)</f>
        <v/>
      </c>
      <c r="AY73" s="82" t="str">
        <f>MID(基本項目!$K$20,4,1)</f>
        <v/>
      </c>
      <c r="AZ73" s="82" t="str">
        <f>MID(基本項目!$K$20,5,1)</f>
        <v/>
      </c>
      <c r="BA73" s="69" t="str">
        <f>MID(基本項目!$K$20,6,1)</f>
        <v/>
      </c>
      <c r="BB73" s="70" t="str">
        <f>MID(基本項目!$K$20,7,1)</f>
        <v/>
      </c>
    </row>
    <row r="74" spans="1:54" ht="17.25" customHeight="1">
      <c r="A74" s="200" t="s">
        <v>24</v>
      </c>
      <c r="B74" s="201"/>
      <c r="C74" s="201"/>
      <c r="D74" s="201"/>
      <c r="E74" s="201"/>
      <c r="F74" s="201"/>
      <c r="G74" s="201"/>
      <c r="H74" s="201"/>
      <c r="I74" s="201"/>
      <c r="J74" s="201"/>
      <c r="K74" s="201"/>
      <c r="L74" s="201"/>
      <c r="M74" s="201"/>
      <c r="N74" s="201"/>
      <c r="O74" s="201"/>
      <c r="P74" s="201"/>
      <c r="Q74" s="201"/>
      <c r="R74" s="201"/>
      <c r="S74" s="107"/>
      <c r="T74" s="107">
        <f>+T35</f>
        <v>10</v>
      </c>
      <c r="U74" s="107" t="s">
        <v>103</v>
      </c>
      <c r="V74" s="91"/>
      <c r="W74" s="282">
        <f>+請求書!W35</f>
        <v>0</v>
      </c>
      <c r="X74" s="283">
        <f>+請求書!X35</f>
        <v>0</v>
      </c>
      <c r="Y74" s="283">
        <f>+請求書!Y35</f>
        <v>0</v>
      </c>
      <c r="Z74" s="283">
        <f>+請求書!Z35</f>
        <v>0</v>
      </c>
      <c r="AA74" s="283">
        <f>+請求書!AA35</f>
        <v>0</v>
      </c>
      <c r="AB74" s="283">
        <f>+請求書!AB35</f>
        <v>0</v>
      </c>
      <c r="AC74" s="283">
        <f>+請求書!AC35</f>
        <v>0</v>
      </c>
      <c r="AD74" s="283">
        <f>+請求書!AD35</f>
        <v>0</v>
      </c>
      <c r="AE74" s="283">
        <f>+請求書!AE35</f>
        <v>0</v>
      </c>
      <c r="AF74" s="284">
        <f>+請求書!AF35</f>
        <v>0</v>
      </c>
      <c r="AG74" s="186"/>
      <c r="AH74" s="187"/>
      <c r="AI74" s="188"/>
      <c r="AK74" s="208" t="s">
        <v>30</v>
      </c>
      <c r="AL74" s="209"/>
      <c r="AM74" s="209"/>
      <c r="AN74" s="209"/>
      <c r="AO74" s="209"/>
      <c r="AP74" s="210"/>
      <c r="AQ74" s="71" t="str">
        <f>MID(基本項目!$B$21,1,1)</f>
        <v/>
      </c>
      <c r="AR74" s="72" t="str">
        <f>MID(基本項目!$B$21,2,1)</f>
        <v/>
      </c>
      <c r="AS74" s="72" t="str">
        <f>MID(基本項目!$B$21,3,1)</f>
        <v/>
      </c>
      <c r="AT74" s="72" t="str">
        <f>MID(基本項目!$B$21,4,1)</f>
        <v/>
      </c>
      <c r="AU74" s="72" t="str">
        <f>MID(基本項目!$B$21,5,1)</f>
        <v/>
      </c>
      <c r="AV74" s="72" t="str">
        <f>MID(基本項目!$B$21,6,1)</f>
        <v/>
      </c>
      <c r="AW74" s="72" t="str">
        <f>MID(基本項目!$B$21,7,1)</f>
        <v/>
      </c>
      <c r="AX74" s="72" t="str">
        <f>MID(基本項目!$B$21,8,1)</f>
        <v/>
      </c>
      <c r="AY74" s="72" t="str">
        <f>MID(基本項目!$B$21,9,1)</f>
        <v/>
      </c>
      <c r="AZ74" s="72" t="str">
        <f>MID(基本項目!$B$21,10,1)</f>
        <v/>
      </c>
      <c r="BA74" s="72" t="str">
        <f>MID(基本項目!$B$21,11,1)</f>
        <v/>
      </c>
      <c r="BB74" s="73" t="str">
        <f>MID(基本項目!$B$21,12,1)</f>
        <v/>
      </c>
    </row>
    <row r="75" spans="1:54" ht="17.25" customHeight="1">
      <c r="A75" s="200" t="s">
        <v>25</v>
      </c>
      <c r="B75" s="201"/>
      <c r="C75" s="201"/>
      <c r="D75" s="201"/>
      <c r="E75" s="201"/>
      <c r="F75" s="201"/>
      <c r="G75" s="201"/>
      <c r="H75" s="201"/>
      <c r="I75" s="201"/>
      <c r="J75" s="201"/>
      <c r="K75" s="201"/>
      <c r="L75" s="201"/>
      <c r="M75" s="201"/>
      <c r="N75" s="201"/>
      <c r="O75" s="201"/>
      <c r="P75" s="201"/>
      <c r="Q75" s="201"/>
      <c r="R75" s="201"/>
      <c r="S75" s="99"/>
      <c r="T75" s="99"/>
      <c r="U75" s="99"/>
      <c r="V75" s="100"/>
      <c r="W75" s="282">
        <f>+請求書!W36</f>
        <v>0</v>
      </c>
      <c r="X75" s="283">
        <f>+請求書!X36</f>
        <v>0</v>
      </c>
      <c r="Y75" s="283">
        <f>+請求書!Y36</f>
        <v>0</v>
      </c>
      <c r="Z75" s="283">
        <f>+請求書!Z36</f>
        <v>0</v>
      </c>
      <c r="AA75" s="283">
        <f>+請求書!AA36</f>
        <v>0</v>
      </c>
      <c r="AB75" s="283">
        <f>+請求書!AB36</f>
        <v>0</v>
      </c>
      <c r="AC75" s="283">
        <f>+請求書!AC36</f>
        <v>0</v>
      </c>
      <c r="AD75" s="283">
        <f>+請求書!AD36</f>
        <v>0</v>
      </c>
      <c r="AE75" s="283">
        <f>+請求書!AE36</f>
        <v>0</v>
      </c>
      <c r="AF75" s="284">
        <f>+請求書!AF36</f>
        <v>0</v>
      </c>
      <c r="AG75" s="186"/>
      <c r="AH75" s="187"/>
      <c r="AI75" s="188"/>
      <c r="AK75" s="211"/>
      <c r="AL75" s="212"/>
      <c r="AM75" s="212"/>
      <c r="AN75" s="212"/>
      <c r="AO75" s="212"/>
      <c r="AP75" s="213"/>
      <c r="AQ75" s="74" t="str">
        <f>MID(基本項目!$B$21,13,1)</f>
        <v/>
      </c>
      <c r="AR75" s="75" t="str">
        <f>MID(基本項目!$B$21,14,1)</f>
        <v/>
      </c>
      <c r="AS75" s="75" t="str">
        <f>MID(基本項目!$B$21,15,1)</f>
        <v/>
      </c>
      <c r="AT75" s="75" t="str">
        <f>MID(基本項目!$B$21,16,1)</f>
        <v/>
      </c>
      <c r="AU75" s="75" t="str">
        <f>MID(基本項目!$B$21,17,1)</f>
        <v/>
      </c>
      <c r="AV75" s="75" t="str">
        <f>MID(基本項目!$B$21,18,1)</f>
        <v/>
      </c>
      <c r="AW75" s="75" t="str">
        <f>MID(基本項目!$B$21,19,1)</f>
        <v/>
      </c>
      <c r="AX75" s="75" t="str">
        <f>MID(基本項目!$B$21,20,1)</f>
        <v/>
      </c>
      <c r="AY75" s="75" t="str">
        <f>MID(基本項目!$B$21,21,1)</f>
        <v/>
      </c>
      <c r="AZ75" s="75" t="str">
        <f>MID(基本項目!$B$21,22,1)</f>
        <v/>
      </c>
      <c r="BA75" s="75" t="str">
        <f>MID(基本項目!$B$21,23,1)</f>
        <v/>
      </c>
      <c r="BB75" s="76" t="str">
        <f>MID(基本項目!$B$21,24,1)</f>
        <v/>
      </c>
    </row>
    <row r="76" spans="1:54" ht="17.25" customHeight="1">
      <c r="A76" s="65"/>
      <c r="B76" s="65"/>
      <c r="C76" s="65"/>
      <c r="D76" s="64" t="s">
        <v>123</v>
      </c>
      <c r="E76" s="65"/>
      <c r="F76" s="65"/>
      <c r="G76" s="65"/>
      <c r="H76" s="65"/>
      <c r="I76" s="65"/>
      <c r="J76" s="65"/>
      <c r="K76" s="65"/>
      <c r="L76" s="65"/>
      <c r="M76" s="65"/>
      <c r="N76" s="65"/>
      <c r="O76" s="65"/>
      <c r="P76" s="65"/>
      <c r="Q76" s="65"/>
      <c r="R76" s="65"/>
      <c r="W76" s="121"/>
      <c r="X76" s="121"/>
      <c r="Y76" s="121"/>
      <c r="Z76" s="121"/>
      <c r="AA76" s="105"/>
      <c r="AB76" s="105"/>
      <c r="AC76" s="105"/>
      <c r="AD76" s="105"/>
      <c r="AE76" s="105"/>
      <c r="AF76" s="105"/>
      <c r="AK76" s="104"/>
      <c r="AL76" s="104"/>
      <c r="AM76" s="104"/>
      <c r="AN76" s="104"/>
      <c r="AO76" s="104"/>
      <c r="AP76" s="104"/>
      <c r="AQ76" s="63"/>
      <c r="AR76" s="63"/>
      <c r="AS76" s="63"/>
      <c r="AT76" s="63"/>
      <c r="AU76" s="63"/>
      <c r="AV76" s="63"/>
      <c r="AW76" s="63"/>
      <c r="AX76" s="63"/>
      <c r="AY76" s="63"/>
      <c r="AZ76" s="63"/>
      <c r="BA76" s="63"/>
      <c r="BB76" s="63"/>
    </row>
    <row r="77" spans="1:54" ht="17.25" customHeight="1">
      <c r="A77" s="65"/>
      <c r="B77" s="65"/>
      <c r="C77" s="65"/>
      <c r="D77" s="64" t="s">
        <v>124</v>
      </c>
      <c r="E77" s="65"/>
      <c r="F77" s="65"/>
      <c r="G77" s="65"/>
      <c r="H77" s="65"/>
      <c r="I77" s="65"/>
      <c r="J77" s="65"/>
      <c r="K77" s="65"/>
      <c r="L77" s="65"/>
      <c r="M77" s="65"/>
      <c r="N77" s="65"/>
      <c r="O77" s="65"/>
      <c r="P77" s="65"/>
      <c r="Q77" s="65"/>
      <c r="R77" s="65"/>
      <c r="W77" s="121"/>
      <c r="X77" s="121"/>
      <c r="Y77" s="121"/>
      <c r="Z77" s="121"/>
      <c r="AA77" s="105"/>
      <c r="AB77" s="105"/>
      <c r="AC77" s="105"/>
      <c r="AD77" s="105"/>
      <c r="AE77" s="105"/>
      <c r="AF77" s="105"/>
      <c r="AK77" s="104"/>
      <c r="AL77" s="104"/>
      <c r="AM77" s="104"/>
      <c r="AN77" s="104"/>
      <c r="AO77" s="104"/>
      <c r="AP77" s="104"/>
      <c r="AQ77" s="63"/>
      <c r="AR77" s="63"/>
      <c r="AS77" s="63"/>
      <c r="AT77" s="63"/>
      <c r="AU77" s="63"/>
      <c r="AV77" s="63"/>
      <c r="AW77" s="63"/>
      <c r="AX77" s="63"/>
      <c r="AY77" s="63"/>
      <c r="AZ77" s="63"/>
      <c r="BA77" s="63"/>
      <c r="BB77" s="63"/>
    </row>
    <row r="78" spans="1:54" ht="17.25" customHeight="1">
      <c r="D78" s="64" t="s">
        <v>125</v>
      </c>
      <c r="AK78" s="62"/>
      <c r="AL78" s="62"/>
      <c r="AM78" s="63"/>
      <c r="AN78" s="63"/>
      <c r="AO78" s="63"/>
      <c r="AP78" s="63"/>
      <c r="AQ78" s="63"/>
      <c r="AR78" s="63"/>
      <c r="BB78" s="98" t="str">
        <f>+BB39</f>
        <v>2023.06.01改訂</v>
      </c>
    </row>
    <row r="79" spans="1:54" ht="18.75" customHeight="1">
      <c r="B79" s="44"/>
      <c r="C79" s="44"/>
      <c r="D79" s="44"/>
      <c r="E79" s="44"/>
      <c r="F79" s="44"/>
      <c r="G79" s="44"/>
      <c r="H79" s="44"/>
      <c r="I79" s="44"/>
      <c r="J79" s="44"/>
      <c r="K79" s="44"/>
      <c r="L79" s="44"/>
      <c r="M79" s="44"/>
      <c r="N79" s="44"/>
      <c r="O79" s="44"/>
      <c r="P79" s="44"/>
      <c r="Q79" s="44"/>
      <c r="R79" s="217" t="s">
        <v>81</v>
      </c>
      <c r="S79" s="217"/>
      <c r="T79" s="217"/>
      <c r="U79" s="217"/>
      <c r="V79" s="217"/>
      <c r="W79" s="217"/>
      <c r="X79" s="217"/>
      <c r="Y79" s="217"/>
      <c r="Z79" s="217"/>
      <c r="AA79" s="217"/>
      <c r="AB79" s="217"/>
      <c r="AC79" s="217"/>
      <c r="AD79" s="217"/>
      <c r="AE79" s="217"/>
      <c r="AF79" s="217"/>
      <c r="AG79" s="217"/>
      <c r="AH79" s="217"/>
      <c r="AI79" s="44"/>
      <c r="AJ79" s="44"/>
      <c r="AK79" s="44"/>
      <c r="AL79" s="44"/>
      <c r="AM79" s="44"/>
      <c r="AN79" s="44"/>
      <c r="AO79" s="44"/>
      <c r="AP79" s="44"/>
      <c r="AQ79" s="44"/>
      <c r="AR79" s="44"/>
      <c r="AS79" s="44"/>
      <c r="AT79" s="293" t="str">
        <f>+AT1</f>
        <v>　　　　枚中のP　　　</v>
      </c>
      <c r="AU79" s="293"/>
      <c r="AV79" s="293"/>
      <c r="AW79" s="293"/>
      <c r="AX79" s="293"/>
      <c r="AY79" s="293"/>
      <c r="AZ79" s="293"/>
      <c r="BA79" s="293"/>
      <c r="BB79" s="293"/>
    </row>
    <row r="81" spans="1:54" ht="15" customHeight="1">
      <c r="A81" s="45"/>
      <c r="B81" s="45"/>
      <c r="C81" s="45"/>
      <c r="D81" s="45"/>
      <c r="E81" s="45"/>
      <c r="F81" s="45"/>
      <c r="G81" s="45"/>
      <c r="H81" s="45"/>
      <c r="I81" s="45"/>
      <c r="J81" s="45"/>
      <c r="K81" s="45"/>
      <c r="L81" s="45"/>
      <c r="M81" s="45"/>
      <c r="N81" s="45"/>
      <c r="O81" s="45"/>
      <c r="P81" s="45"/>
      <c r="Q81" s="45"/>
      <c r="R81" s="45"/>
      <c r="S81" s="45"/>
      <c r="T81" s="45"/>
      <c r="U81" s="45"/>
      <c r="V81" s="152" t="s">
        <v>153</v>
      </c>
      <c r="W81" s="270">
        <f>+請求書!W3:AE3</f>
        <v>45097</v>
      </c>
      <c r="X81" s="270"/>
      <c r="Y81" s="270"/>
      <c r="Z81" s="270"/>
      <c r="AA81" s="270"/>
      <c r="AB81" s="270"/>
      <c r="AC81" s="270"/>
      <c r="AD81" s="270"/>
      <c r="AE81" s="270"/>
      <c r="AF81" s="45"/>
      <c r="AG81" s="45"/>
      <c r="AH81" s="45"/>
      <c r="AI81" s="45"/>
      <c r="AJ81" s="45"/>
      <c r="AK81" s="45"/>
      <c r="AL81" s="45"/>
      <c r="AM81" s="45"/>
      <c r="AN81" s="45"/>
      <c r="AO81" s="45"/>
      <c r="AP81" s="45"/>
      <c r="AQ81" s="45"/>
      <c r="AR81" s="45"/>
      <c r="AS81" s="45"/>
      <c r="AT81" s="45"/>
      <c r="AU81" s="45"/>
      <c r="AV81" s="45"/>
      <c r="AW81" s="45"/>
      <c r="AX81" s="45"/>
      <c r="AY81" s="45"/>
      <c r="AZ81" s="45"/>
      <c r="BA81" s="45"/>
      <c r="BB81" s="45"/>
    </row>
    <row r="82" spans="1:54" ht="16.5" customHeight="1">
      <c r="A82" s="122" t="s">
        <v>105</v>
      </c>
      <c r="B82" s="112"/>
      <c r="C82" s="112"/>
      <c r="D82" s="112"/>
      <c r="E82" s="112"/>
      <c r="F82" s="112"/>
      <c r="G82" s="112"/>
      <c r="H82" s="233" t="str">
        <f>+H4</f>
        <v>東京本店</v>
      </c>
      <c r="I82" s="233"/>
      <c r="J82" s="233"/>
      <c r="K82" s="233"/>
      <c r="L82" s="233"/>
      <c r="M82" s="112"/>
      <c r="N82" s="112" t="s">
        <v>106</v>
      </c>
      <c r="O82" s="112"/>
      <c r="AK82" s="46" t="s">
        <v>158</v>
      </c>
      <c r="AP82" t="s">
        <v>159</v>
      </c>
      <c r="AR82" s="47" t="str">
        <f>MID(基本項目!$K$5,1,1)</f>
        <v/>
      </c>
      <c r="AS82" s="48" t="str">
        <f>MID(基本項目!$K$5,2,1)</f>
        <v/>
      </c>
      <c r="AT82" s="48" t="str">
        <f>MID(基本項目!$K$5,3,1)</f>
        <v/>
      </c>
      <c r="AU82" s="48" t="str">
        <f>MID(基本項目!$K$5,4,1)</f>
        <v/>
      </c>
      <c r="AV82" s="48" t="str">
        <f>MID(基本項目!$K$5,5,1)</f>
        <v/>
      </c>
      <c r="AW82" s="48" t="str">
        <f>MID(基本項目!$K$5,6,1)</f>
        <v/>
      </c>
      <c r="AX82" s="48" t="str">
        <f>MID(基本項目!$K$5,7,1)</f>
        <v/>
      </c>
      <c r="AY82" s="49" t="s">
        <v>0</v>
      </c>
      <c r="AZ82" s="48" t="str">
        <f>MID(基本項目!$L$5,1,1)</f>
        <v>0</v>
      </c>
      <c r="BA82" s="48" t="str">
        <f>MID(基本項目!$L$5,1,1)</f>
        <v>0</v>
      </c>
      <c r="BB82" s="50" t="str">
        <f>MID(基本項目!$L$5,1,1)</f>
        <v>0</v>
      </c>
    </row>
    <row r="83" spans="1:54" ht="12" customHeight="1">
      <c r="AK83" s="255" t="s">
        <v>51</v>
      </c>
      <c r="AL83" s="256"/>
      <c r="AM83" s="256"/>
      <c r="AN83" s="257"/>
      <c r="AO83" s="51" t="str">
        <f>MID(基本項目!$B$8,1,1)</f>
        <v/>
      </c>
      <c r="AP83" s="51" t="str">
        <f>MID(基本項目!$B$8,2,1)</f>
        <v/>
      </c>
      <c r="AQ83" s="51" t="str">
        <f>MID(基本項目!$B$8,3,1)</f>
        <v/>
      </c>
      <c r="AR83" s="51" t="str">
        <f>MID(基本項目!$B$8,4,1)</f>
        <v/>
      </c>
      <c r="AS83" s="51" t="str">
        <f>MID(基本項目!$B$8,5,1)</f>
        <v/>
      </c>
      <c r="AT83" s="51" t="str">
        <f>MID(基本項目!$B$8,6,1)</f>
        <v/>
      </c>
      <c r="AU83" s="51" t="str">
        <f>MID(基本項目!$B$8,7,1)</f>
        <v/>
      </c>
      <c r="AV83" s="51" t="str">
        <f>MID(基本項目!$B$8,8,1)</f>
        <v/>
      </c>
      <c r="AW83" s="51" t="str">
        <f>MID(基本項目!$B$8,9,1)</f>
        <v/>
      </c>
      <c r="AX83" s="51" t="str">
        <f>MID(基本項目!$B$8,10,1)</f>
        <v/>
      </c>
      <c r="AY83" s="51" t="str">
        <f>MID(基本項目!$B$8,11,1)</f>
        <v/>
      </c>
      <c r="AZ83" s="51" t="str">
        <f>MID(基本項目!$B$8,12,1)</f>
        <v/>
      </c>
      <c r="BA83" s="51" t="str">
        <f>MID(基本項目!$B$8,13,1)</f>
        <v/>
      </c>
      <c r="BB83" s="52" t="str">
        <f>MID(基本項目!$B$8,14,1)</f>
        <v/>
      </c>
    </row>
    <row r="84" spans="1:54" ht="12" customHeight="1">
      <c r="AK84" s="258"/>
      <c r="AL84" s="259"/>
      <c r="AM84" s="259"/>
      <c r="AN84" s="260"/>
      <c r="AO84" s="53" t="str">
        <f>MID(基本項目!$B$8,15,1)</f>
        <v/>
      </c>
      <c r="AP84" s="53" t="str">
        <f>MID(基本項目!$B$8,16,1)</f>
        <v/>
      </c>
      <c r="AQ84" s="53" t="str">
        <f>MID(基本項目!$B$8,17,1)</f>
        <v/>
      </c>
      <c r="AR84" s="53" t="str">
        <f>MID(基本項目!$B$8,18,1)</f>
        <v/>
      </c>
      <c r="AS84" s="53" t="str">
        <f>MID(基本項目!$B$8,19,1)</f>
        <v/>
      </c>
      <c r="AT84" s="53" t="str">
        <f>MID(基本項目!$B$8,20,1)</f>
        <v/>
      </c>
      <c r="AU84" s="53" t="str">
        <f>MID(基本項目!$B$8,21,1)</f>
        <v/>
      </c>
      <c r="AV84" s="53" t="str">
        <f>MID(基本項目!$B$8,22,1)</f>
        <v/>
      </c>
      <c r="AW84" s="53" t="str">
        <f>MID(基本項目!$B$8,23,1)</f>
        <v/>
      </c>
      <c r="AX84" s="53" t="str">
        <f>MID(基本項目!$B$8,24,1)</f>
        <v/>
      </c>
      <c r="AY84" s="53" t="str">
        <f>MID(基本項目!$B$8,25,1)</f>
        <v/>
      </c>
      <c r="AZ84" s="53" t="str">
        <f>MID(基本項目!$B$8,26,1)</f>
        <v/>
      </c>
      <c r="BA84" s="53" t="str">
        <f>MID(基本項目!$B$8,27,1)</f>
        <v/>
      </c>
      <c r="BB84" s="54" t="str">
        <f>MID(基本項目!$B$8,28,1)</f>
        <v/>
      </c>
    </row>
    <row r="85" spans="1:54" ht="12" customHeight="1">
      <c r="A85" s="218" t="s">
        <v>152</v>
      </c>
      <c r="B85" s="219"/>
      <c r="C85" s="219"/>
      <c r="D85" s="219"/>
      <c r="E85" s="220"/>
      <c r="F85" s="224" t="str">
        <f>+F7</f>
        <v/>
      </c>
      <c r="G85" s="225"/>
      <c r="H85" s="225"/>
      <c r="I85" s="225"/>
      <c r="J85" s="225"/>
      <c r="K85" s="225"/>
      <c r="L85" s="225"/>
      <c r="M85" s="219" t="s">
        <v>102</v>
      </c>
      <c r="N85" s="228" t="str">
        <f>+N7</f>
        <v>01</v>
      </c>
      <c r="O85" s="229"/>
      <c r="P85" s="111"/>
      <c r="AK85" s="247" t="s">
        <v>2</v>
      </c>
      <c r="AL85" s="55" t="s">
        <v>52</v>
      </c>
      <c r="AM85" s="56" t="str">
        <f>MID(基本項目!$K$6,1,1)</f>
        <v/>
      </c>
      <c r="AN85" s="56" t="str">
        <f>MID(基本項目!$K$6,2,1)</f>
        <v/>
      </c>
      <c r="AO85" s="58" t="str">
        <f>MID(基本項目!$K$6,3,1)</f>
        <v/>
      </c>
      <c r="AP85" s="57" t="s">
        <v>39</v>
      </c>
      <c r="AQ85" s="58" t="str">
        <f>MID(基本項目!$L$6,1,1)</f>
        <v/>
      </c>
      <c r="AR85" s="58" t="str">
        <f>MID(基本項目!$L$6,2,1)</f>
        <v/>
      </c>
      <c r="AS85" s="58" t="str">
        <f>MID(基本項目!$L$6,3,1)</f>
        <v/>
      </c>
      <c r="AT85" s="58" t="str">
        <f>MID(基本項目!$L$6,4,1)</f>
        <v/>
      </c>
      <c r="AU85" s="55"/>
      <c r="AV85" s="55"/>
      <c r="AW85" s="55"/>
      <c r="AX85" s="55"/>
      <c r="AY85" s="55"/>
      <c r="AZ85" s="55"/>
      <c r="BA85" s="55"/>
      <c r="BB85" s="59"/>
    </row>
    <row r="86" spans="1:54" ht="12" customHeight="1">
      <c r="A86" s="221"/>
      <c r="B86" s="222"/>
      <c r="C86" s="222"/>
      <c r="D86" s="222"/>
      <c r="E86" s="223"/>
      <c r="F86" s="226"/>
      <c r="G86" s="227"/>
      <c r="H86" s="227"/>
      <c r="I86" s="227"/>
      <c r="J86" s="227"/>
      <c r="K86" s="227"/>
      <c r="L86" s="227"/>
      <c r="M86" s="222"/>
      <c r="N86" s="230"/>
      <c r="O86" s="231"/>
      <c r="P86" s="111"/>
      <c r="AK86" s="248"/>
      <c r="BB86" s="113"/>
    </row>
    <row r="87" spans="1:54" ht="13.5" customHeight="1">
      <c r="AK87" s="248"/>
      <c r="AM87" s="250">
        <f>+基本項目!B7</f>
        <v>0</v>
      </c>
      <c r="AN87" s="250"/>
      <c r="AO87" s="250"/>
      <c r="AP87" s="250"/>
      <c r="AQ87" s="250"/>
      <c r="AR87" s="250"/>
      <c r="AS87" s="250"/>
      <c r="AT87" s="250"/>
      <c r="AU87" s="250"/>
      <c r="AV87" s="250"/>
      <c r="AW87" s="250"/>
      <c r="AX87" s="250"/>
      <c r="AY87" s="250"/>
      <c r="AZ87" s="250"/>
      <c r="BA87" s="250"/>
      <c r="BB87" s="60"/>
    </row>
    <row r="88" spans="1:54" ht="12" customHeight="1">
      <c r="A88" s="218" t="s">
        <v>8</v>
      </c>
      <c r="B88" s="219"/>
      <c r="C88" s="219"/>
      <c r="D88" s="219"/>
      <c r="E88" s="220"/>
      <c r="F88" s="126"/>
      <c r="G88" s="234">
        <f>+G49</f>
        <v>0</v>
      </c>
      <c r="H88" s="289"/>
      <c r="I88" s="289"/>
      <c r="J88" s="289"/>
      <c r="K88" s="289"/>
      <c r="L88" s="289"/>
      <c r="M88" s="289"/>
      <c r="N88" s="289"/>
      <c r="O88" s="289"/>
      <c r="P88" s="289"/>
      <c r="Q88" s="289"/>
      <c r="R88" s="289"/>
      <c r="S88" s="289"/>
      <c r="T88" s="289"/>
      <c r="U88" s="289"/>
      <c r="V88" s="289"/>
      <c r="W88" s="289"/>
      <c r="X88" s="289"/>
      <c r="Y88" s="289"/>
      <c r="Z88" s="289"/>
      <c r="AA88" s="289"/>
      <c r="AB88" s="289"/>
      <c r="AC88" s="289"/>
      <c r="AD88" s="290"/>
      <c r="AK88" s="248"/>
      <c r="AM88" s="61"/>
      <c r="AN88" s="61"/>
      <c r="AO88" s="61"/>
      <c r="AP88" s="61"/>
      <c r="AQ88" s="61"/>
      <c r="AR88" s="61"/>
      <c r="AS88" s="61"/>
      <c r="AT88" s="61"/>
      <c r="AU88" s="61"/>
      <c r="AV88" s="61"/>
      <c r="AW88" s="61"/>
      <c r="AX88" s="61"/>
      <c r="AY88" s="61"/>
      <c r="AZ88" s="61"/>
      <c r="BA88" s="61"/>
      <c r="BB88" s="60"/>
    </row>
    <row r="89" spans="1:54" ht="14.25" customHeight="1">
      <c r="A89" s="221"/>
      <c r="B89" s="222"/>
      <c r="C89" s="222"/>
      <c r="D89" s="222"/>
      <c r="E89" s="223"/>
      <c r="F89" s="127"/>
      <c r="G89" s="291"/>
      <c r="H89" s="291"/>
      <c r="I89" s="291"/>
      <c r="J89" s="291"/>
      <c r="K89" s="291"/>
      <c r="L89" s="291"/>
      <c r="M89" s="291"/>
      <c r="N89" s="291"/>
      <c r="O89" s="291"/>
      <c r="P89" s="291"/>
      <c r="Q89" s="291"/>
      <c r="R89" s="291"/>
      <c r="S89" s="291"/>
      <c r="T89" s="291"/>
      <c r="U89" s="291"/>
      <c r="V89" s="291"/>
      <c r="W89" s="291"/>
      <c r="X89" s="291"/>
      <c r="Y89" s="291"/>
      <c r="Z89" s="291"/>
      <c r="AA89" s="291"/>
      <c r="AB89" s="291"/>
      <c r="AC89" s="291"/>
      <c r="AD89" s="292"/>
      <c r="AK89" s="248"/>
      <c r="AM89" s="250">
        <f>+基本項目!B9</f>
        <v>0</v>
      </c>
      <c r="AN89" s="250"/>
      <c r="AO89" s="250"/>
      <c r="AP89" s="250"/>
      <c r="AQ89" s="250"/>
      <c r="AR89" s="250"/>
      <c r="AS89" s="250"/>
      <c r="AT89" s="250"/>
      <c r="AU89" s="250"/>
      <c r="AV89" s="250"/>
      <c r="AW89" s="250"/>
      <c r="AX89" s="250"/>
      <c r="AY89" s="250"/>
      <c r="AZ89" s="250"/>
      <c r="BA89" s="250"/>
      <c r="BB89" s="60"/>
    </row>
    <row r="90" spans="1:54" ht="12" customHeight="1">
      <c r="AK90" s="248"/>
      <c r="AM90" s="61"/>
      <c r="AN90" s="61"/>
      <c r="AO90" s="61"/>
      <c r="AP90" s="61"/>
      <c r="AQ90" s="61"/>
      <c r="AR90" s="61"/>
      <c r="AS90" s="61"/>
      <c r="AT90" s="61"/>
      <c r="AU90" s="61"/>
      <c r="AV90" s="61"/>
      <c r="AW90" s="61"/>
      <c r="AX90" s="61"/>
      <c r="AY90" s="61"/>
      <c r="AZ90" s="61"/>
      <c r="BA90" s="61"/>
      <c r="BB90" s="60"/>
    </row>
    <row r="91" spans="1:54" ht="12" customHeight="1">
      <c r="A91" s="267" t="s">
        <v>9</v>
      </c>
      <c r="B91" s="183" t="s">
        <v>10</v>
      </c>
      <c r="C91" s="184"/>
      <c r="D91" s="184"/>
      <c r="E91" s="184"/>
      <c r="F91" s="184"/>
      <c r="G91" s="184"/>
      <c r="H91" s="184"/>
      <c r="I91" s="184"/>
      <c r="J91" s="184"/>
      <c r="K91" s="184"/>
      <c r="L91" s="184"/>
      <c r="M91" s="185"/>
      <c r="N91" s="183" t="s">
        <v>11</v>
      </c>
      <c r="O91" s="184"/>
      <c r="P91" s="184"/>
      <c r="Q91" s="184"/>
      <c r="R91" s="184"/>
      <c r="S91" s="184"/>
      <c r="T91" s="288"/>
      <c r="U91" s="266" t="s">
        <v>12</v>
      </c>
      <c r="V91" s="184"/>
      <c r="W91" s="184"/>
      <c r="X91" s="184"/>
      <c r="Y91" s="184"/>
      <c r="Z91" s="184"/>
      <c r="AA91" s="184"/>
      <c r="AB91" s="184"/>
      <c r="AC91" s="184"/>
      <c r="AD91" s="184"/>
      <c r="AE91" s="184"/>
      <c r="AF91" s="185"/>
      <c r="AG91" s="183" t="s">
        <v>13</v>
      </c>
      <c r="AH91" s="184"/>
      <c r="AI91" s="185"/>
      <c r="AK91" s="248"/>
      <c r="AM91" s="251">
        <f>+基本項目!B10</f>
        <v>0</v>
      </c>
      <c r="AN91" s="251"/>
      <c r="AO91" s="251"/>
      <c r="AP91" s="251"/>
      <c r="AQ91" s="251"/>
      <c r="AR91" s="61"/>
      <c r="AS91" s="252">
        <f>+基本項目!B11</f>
        <v>0</v>
      </c>
      <c r="AT91" s="252"/>
      <c r="AU91" s="252"/>
      <c r="AV91" s="252"/>
      <c r="AW91" s="252"/>
      <c r="AX91" s="252"/>
      <c r="AY91" s="252"/>
      <c r="AZ91" s="252"/>
      <c r="BA91" s="253" t="s">
        <v>53</v>
      </c>
      <c r="BB91" s="254"/>
    </row>
    <row r="92" spans="1:54" ht="12" customHeight="1">
      <c r="A92" s="268"/>
      <c r="B92" s="238"/>
      <c r="C92" s="239"/>
      <c r="D92" s="239"/>
      <c r="E92" s="239"/>
      <c r="F92" s="239"/>
      <c r="G92" s="239"/>
      <c r="H92" s="239"/>
      <c r="I92" s="239"/>
      <c r="J92" s="239"/>
      <c r="K92" s="239"/>
      <c r="L92" s="239"/>
      <c r="M92" s="240"/>
      <c r="N92" s="238"/>
      <c r="O92" s="239"/>
      <c r="P92" s="239"/>
      <c r="Q92" s="239"/>
      <c r="R92" s="239"/>
      <c r="S92" s="239"/>
      <c r="T92" s="263"/>
      <c r="U92" s="239"/>
      <c r="V92" s="239"/>
      <c r="W92" s="240"/>
      <c r="X92" s="238"/>
      <c r="Y92" s="239"/>
      <c r="Z92" s="239"/>
      <c r="AA92" s="239"/>
      <c r="AB92" s="239"/>
      <c r="AC92" s="239"/>
      <c r="AD92" s="239"/>
      <c r="AE92" s="239"/>
      <c r="AF92" s="240"/>
      <c r="AG92" s="238"/>
      <c r="AH92" s="239"/>
      <c r="AI92" s="240"/>
      <c r="AK92" s="248"/>
      <c r="AM92" s="251"/>
      <c r="AN92" s="251"/>
      <c r="AO92" s="251"/>
      <c r="AP92" s="251"/>
      <c r="AQ92" s="251"/>
      <c r="AR92" s="110"/>
      <c r="AS92" s="252"/>
      <c r="AT92" s="252"/>
      <c r="AU92" s="252"/>
      <c r="AV92" s="252"/>
      <c r="AW92" s="252"/>
      <c r="AX92" s="252"/>
      <c r="AY92" s="252"/>
      <c r="AZ92" s="252"/>
      <c r="BA92" s="253"/>
      <c r="BB92" s="254"/>
    </row>
    <row r="93" spans="1:54" ht="12" customHeight="1">
      <c r="A93" s="268"/>
      <c r="B93" s="241"/>
      <c r="C93" s="242"/>
      <c r="D93" s="242"/>
      <c r="E93" s="242"/>
      <c r="F93" s="242"/>
      <c r="G93" s="242"/>
      <c r="H93" s="242"/>
      <c r="I93" s="242"/>
      <c r="J93" s="242"/>
      <c r="K93" s="242"/>
      <c r="L93" s="242"/>
      <c r="M93" s="243"/>
      <c r="N93" s="241"/>
      <c r="O93" s="242"/>
      <c r="P93" s="242"/>
      <c r="Q93" s="242"/>
      <c r="R93" s="242"/>
      <c r="S93" s="242"/>
      <c r="T93" s="264"/>
      <c r="U93" s="242"/>
      <c r="V93" s="242"/>
      <c r="W93" s="243"/>
      <c r="X93" s="241"/>
      <c r="Y93" s="242"/>
      <c r="Z93" s="242"/>
      <c r="AA93" s="242"/>
      <c r="AB93" s="242"/>
      <c r="AC93" s="242"/>
      <c r="AD93" s="242"/>
      <c r="AE93" s="242"/>
      <c r="AF93" s="243"/>
      <c r="AG93" s="241"/>
      <c r="AH93" s="242"/>
      <c r="AI93" s="243"/>
      <c r="AK93" s="248"/>
      <c r="BB93" s="113"/>
    </row>
    <row r="94" spans="1:54" ht="12" customHeight="1">
      <c r="A94" s="268"/>
      <c r="B94" s="241"/>
      <c r="C94" s="242"/>
      <c r="D94" s="242"/>
      <c r="E94" s="242"/>
      <c r="F94" s="242"/>
      <c r="G94" s="242"/>
      <c r="H94" s="242"/>
      <c r="I94" s="242"/>
      <c r="J94" s="242"/>
      <c r="K94" s="242"/>
      <c r="L94" s="242"/>
      <c r="M94" s="243"/>
      <c r="N94" s="241"/>
      <c r="O94" s="242"/>
      <c r="P94" s="242"/>
      <c r="Q94" s="242"/>
      <c r="R94" s="242"/>
      <c r="S94" s="242"/>
      <c r="T94" s="264"/>
      <c r="U94" s="242"/>
      <c r="V94" s="242"/>
      <c r="W94" s="243"/>
      <c r="X94" s="241"/>
      <c r="Y94" s="242"/>
      <c r="Z94" s="242"/>
      <c r="AA94" s="242"/>
      <c r="AB94" s="242"/>
      <c r="AC94" s="242"/>
      <c r="AD94" s="242"/>
      <c r="AE94" s="242"/>
      <c r="AF94" s="243"/>
      <c r="AG94" s="241"/>
      <c r="AH94" s="242"/>
      <c r="AI94" s="243"/>
      <c r="AK94" s="248"/>
      <c r="AL94" s="64" t="s">
        <v>54</v>
      </c>
      <c r="AN94" s="253">
        <f>+基本項目!B12</f>
        <v>0</v>
      </c>
      <c r="AO94" s="253"/>
      <c r="AP94" s="253"/>
      <c r="AQ94" s="77" t="s">
        <v>97</v>
      </c>
      <c r="AR94" s="253">
        <f>+基本項目!D12</f>
        <v>0</v>
      </c>
      <c r="AS94" s="253"/>
      <c r="AT94" s="253"/>
      <c r="AU94" s="61" t="s">
        <v>98</v>
      </c>
      <c r="AV94" s="253">
        <f>+基本項目!H12</f>
        <v>0</v>
      </c>
      <c r="AW94" s="253"/>
      <c r="AX94" s="253"/>
      <c r="AY94" s="253"/>
      <c r="BB94" s="113"/>
    </row>
    <row r="95" spans="1:54" ht="12" customHeight="1">
      <c r="A95" s="269"/>
      <c r="B95" s="244"/>
      <c r="C95" s="245"/>
      <c r="D95" s="245"/>
      <c r="E95" s="245"/>
      <c r="F95" s="245"/>
      <c r="G95" s="245"/>
      <c r="H95" s="245"/>
      <c r="I95" s="245"/>
      <c r="J95" s="245"/>
      <c r="K95" s="245"/>
      <c r="L95" s="245"/>
      <c r="M95" s="246"/>
      <c r="N95" s="244"/>
      <c r="O95" s="245"/>
      <c r="P95" s="245"/>
      <c r="Q95" s="245"/>
      <c r="R95" s="245"/>
      <c r="S95" s="245"/>
      <c r="T95" s="265"/>
      <c r="U95" s="245"/>
      <c r="V95" s="245"/>
      <c r="W95" s="246"/>
      <c r="X95" s="244"/>
      <c r="Y95" s="245"/>
      <c r="Z95" s="245"/>
      <c r="AA95" s="245"/>
      <c r="AB95" s="245"/>
      <c r="AC95" s="245"/>
      <c r="AD95" s="245"/>
      <c r="AE95" s="245"/>
      <c r="AF95" s="246"/>
      <c r="AG95" s="244"/>
      <c r="AH95" s="245"/>
      <c r="AI95" s="246"/>
      <c r="AK95" s="249"/>
      <c r="AL95" s="66" t="s">
        <v>55</v>
      </c>
      <c r="AM95" s="112"/>
      <c r="AN95" s="261">
        <f>+基本項目!B13</f>
        <v>0</v>
      </c>
      <c r="AO95" s="261"/>
      <c r="AP95" s="261"/>
      <c r="AQ95" s="79" t="s">
        <v>97</v>
      </c>
      <c r="AR95" s="261">
        <f>+基本項目!D13</f>
        <v>0</v>
      </c>
      <c r="AS95" s="261"/>
      <c r="AT95" s="261"/>
      <c r="AU95" s="78" t="s">
        <v>98</v>
      </c>
      <c r="AV95" s="261">
        <f>+基本項目!H13</f>
        <v>0</v>
      </c>
      <c r="AW95" s="261"/>
      <c r="AX95" s="261"/>
      <c r="AY95" s="261"/>
      <c r="AZ95" s="112"/>
      <c r="BA95" s="112"/>
      <c r="BB95" s="114"/>
    </row>
    <row r="96" spans="1:54" ht="12" customHeight="1"/>
    <row r="97" spans="1:54" ht="17.25" customHeight="1">
      <c r="D97" t="s">
        <v>14</v>
      </c>
      <c r="AK97" t="s">
        <v>146</v>
      </c>
    </row>
    <row r="98" spans="1:54" ht="17.25" customHeight="1">
      <c r="A98" s="183" t="s">
        <v>16</v>
      </c>
      <c r="B98" s="184"/>
      <c r="C98" s="185"/>
      <c r="D98" s="183" t="s">
        <v>17</v>
      </c>
      <c r="E98" s="184"/>
      <c r="F98" s="184"/>
      <c r="G98" s="184"/>
      <c r="H98" s="184"/>
      <c r="I98" s="184"/>
      <c r="J98" s="184"/>
      <c r="K98" s="184"/>
      <c r="L98" s="184"/>
      <c r="M98" s="184"/>
      <c r="N98" s="184"/>
      <c r="O98" s="184"/>
      <c r="P98" s="185"/>
      <c r="Q98" s="183" t="s">
        <v>18</v>
      </c>
      <c r="R98" s="184"/>
      <c r="S98" s="184"/>
      <c r="T98" s="185"/>
      <c r="U98" s="183" t="s">
        <v>19</v>
      </c>
      <c r="V98" s="185"/>
      <c r="W98" s="183" t="s">
        <v>20</v>
      </c>
      <c r="X98" s="184"/>
      <c r="Y98" s="184"/>
      <c r="Z98" s="185"/>
      <c r="AA98" s="183" t="s">
        <v>21</v>
      </c>
      <c r="AB98" s="184"/>
      <c r="AC98" s="184"/>
      <c r="AD98" s="184"/>
      <c r="AE98" s="184"/>
      <c r="AF98" s="185"/>
      <c r="AG98" s="183" t="s">
        <v>22</v>
      </c>
      <c r="AH98" s="184"/>
      <c r="AI98" s="185"/>
      <c r="AL98" s="129" t="s">
        <v>147</v>
      </c>
      <c r="AM98" s="107" t="str">
        <f>MID(基本項目!$D$2,1,1)</f>
        <v/>
      </c>
      <c r="AN98" s="99" t="s">
        <v>150</v>
      </c>
      <c r="AO98" s="107" t="str">
        <f>MID(基本項目!$S$2,1,1)</f>
        <v/>
      </c>
      <c r="AP98" s="107" t="str">
        <f>MID(基本項目!$S$2,2,1)</f>
        <v/>
      </c>
      <c r="AQ98" s="107" t="str">
        <f>MID(基本項目!$S$2,3,1)</f>
        <v/>
      </c>
      <c r="AR98" s="107" t="str">
        <f>MID(基本項目!$S$2,4,1)</f>
        <v/>
      </c>
      <c r="AS98" s="99" t="s">
        <v>150</v>
      </c>
      <c r="AT98" s="107" t="str">
        <f>MID(基本項目!$T$2,1,1)</f>
        <v/>
      </c>
      <c r="AU98" s="107" t="str">
        <f>MID(基本項目!$T$2,2,1)</f>
        <v/>
      </c>
      <c r="AV98" s="107" t="str">
        <f>MID(基本項目!$T$2,3,1)</f>
        <v/>
      </c>
      <c r="AW98" s="107" t="str">
        <f>MID(基本項目!$T$2,4,1)</f>
        <v/>
      </c>
      <c r="AX98" s="99" t="s">
        <v>150</v>
      </c>
      <c r="AY98" s="107" t="str">
        <f>MID(基本項目!$U$2,1,1)</f>
        <v/>
      </c>
      <c r="AZ98" s="107" t="str">
        <f>MID(基本項目!$U$2,2,1)</f>
        <v/>
      </c>
      <c r="BA98" s="107" t="str">
        <f>MID(基本項目!$U$2,3,1)</f>
        <v/>
      </c>
      <c r="BB98" s="91" t="str">
        <f>MID(基本項目!$U$2,4,1)</f>
        <v/>
      </c>
    </row>
    <row r="99" spans="1:54" ht="17.25" customHeight="1">
      <c r="A99" s="108">
        <f>+請求書!A21</f>
        <v>0</v>
      </c>
      <c r="B99" s="42" t="s">
        <v>78</v>
      </c>
      <c r="C99" s="109">
        <f>+請求書!C21</f>
        <v>0</v>
      </c>
      <c r="D99" s="271">
        <f>+請求書!D21</f>
        <v>0</v>
      </c>
      <c r="E99" s="272">
        <f>+請求書!E21</f>
        <v>0</v>
      </c>
      <c r="F99" s="272">
        <f>+請求書!F21</f>
        <v>0</v>
      </c>
      <c r="G99" s="272">
        <f>+請求書!G21</f>
        <v>0</v>
      </c>
      <c r="H99" s="272">
        <f>+請求書!H21</f>
        <v>0</v>
      </c>
      <c r="I99" s="272">
        <f>+請求書!I21</f>
        <v>0</v>
      </c>
      <c r="J99" s="272">
        <f>+請求書!J21</f>
        <v>0</v>
      </c>
      <c r="K99" s="272">
        <f>+請求書!K21</f>
        <v>0</v>
      </c>
      <c r="L99" s="272">
        <f>+請求書!L21</f>
        <v>0</v>
      </c>
      <c r="M99" s="272">
        <f>+請求書!M21</f>
        <v>0</v>
      </c>
      <c r="N99" s="272">
        <f>+請求書!N21</f>
        <v>0</v>
      </c>
      <c r="O99" s="272">
        <f>+請求書!O21</f>
        <v>0</v>
      </c>
      <c r="P99" s="273">
        <f>+請求書!P21</f>
        <v>0</v>
      </c>
      <c r="Q99" s="274" t="str">
        <f>IF(請求書!Q21=0," ",Q21)</f>
        <v xml:space="preserve"> </v>
      </c>
      <c r="R99" s="275">
        <f>+請求書!R60</f>
        <v>0</v>
      </c>
      <c r="S99" s="275">
        <f>+請求書!S60</f>
        <v>0</v>
      </c>
      <c r="T99" s="276">
        <f>+請求書!T60</f>
        <v>0</v>
      </c>
      <c r="U99" s="277">
        <f>+U60</f>
        <v>0</v>
      </c>
      <c r="V99" s="278">
        <f>+請求書!V60</f>
        <v>0</v>
      </c>
      <c r="W99" s="279" t="str">
        <f>IF(請求書!W21=0," ",W21)</f>
        <v xml:space="preserve"> </v>
      </c>
      <c r="X99" s="280">
        <f>+請求書!X60</f>
        <v>0</v>
      </c>
      <c r="Y99" s="280">
        <f>+請求書!Y60</f>
        <v>0</v>
      </c>
      <c r="Z99" s="281">
        <f>+請求書!Z60</f>
        <v>0</v>
      </c>
      <c r="AA99" s="282">
        <f>+請求書!AA21</f>
        <v>0</v>
      </c>
      <c r="AB99" s="283">
        <f>+請求書!AB21</f>
        <v>0</v>
      </c>
      <c r="AC99" s="283">
        <f>+請求書!AC21</f>
        <v>0</v>
      </c>
      <c r="AD99" s="283">
        <f>+請求書!AD21</f>
        <v>0</v>
      </c>
      <c r="AE99" s="283">
        <f>+請求書!AE21</f>
        <v>0</v>
      </c>
      <c r="AF99" s="284">
        <f>+請求書!AF21</f>
        <v>0</v>
      </c>
      <c r="AG99" s="285">
        <f>+AG21</f>
        <v>0</v>
      </c>
      <c r="AH99" s="286"/>
      <c r="AI99" s="287"/>
      <c r="AK99" s="62"/>
      <c r="AL99" s="62"/>
      <c r="AM99" s="63"/>
      <c r="AN99" s="63"/>
      <c r="AO99" s="63"/>
      <c r="AP99" s="63"/>
      <c r="AQ99" s="63"/>
      <c r="AR99" s="63"/>
    </row>
    <row r="100" spans="1:54" ht="17.25" customHeight="1">
      <c r="A100" s="108">
        <f>+請求書!A22</f>
        <v>0</v>
      </c>
      <c r="B100" s="42" t="s">
        <v>78</v>
      </c>
      <c r="C100" s="109">
        <f>+請求書!C22</f>
        <v>0</v>
      </c>
      <c r="D100" s="271">
        <f>+請求書!D22</f>
        <v>0</v>
      </c>
      <c r="E100" s="272">
        <f>+請求書!E22</f>
        <v>0</v>
      </c>
      <c r="F100" s="272">
        <f>+請求書!F22</f>
        <v>0</v>
      </c>
      <c r="G100" s="272">
        <f>+請求書!G22</f>
        <v>0</v>
      </c>
      <c r="H100" s="272">
        <f>+請求書!H22</f>
        <v>0</v>
      </c>
      <c r="I100" s="272">
        <f>+請求書!I22</f>
        <v>0</v>
      </c>
      <c r="J100" s="272">
        <f>+請求書!J22</f>
        <v>0</v>
      </c>
      <c r="K100" s="272">
        <f>+請求書!K22</f>
        <v>0</v>
      </c>
      <c r="L100" s="272">
        <f>+請求書!L22</f>
        <v>0</v>
      </c>
      <c r="M100" s="272">
        <f>+請求書!M22</f>
        <v>0</v>
      </c>
      <c r="N100" s="272">
        <f>+請求書!N22</f>
        <v>0</v>
      </c>
      <c r="O100" s="272">
        <f>+請求書!O22</f>
        <v>0</v>
      </c>
      <c r="P100" s="273">
        <f>+請求書!P22</f>
        <v>0</v>
      </c>
      <c r="Q100" s="274" t="str">
        <f>IF(請求書!Q22=0," ",Q22)</f>
        <v xml:space="preserve"> </v>
      </c>
      <c r="R100" s="275">
        <f>+請求書!R61</f>
        <v>0</v>
      </c>
      <c r="S100" s="275">
        <f>+請求書!S61</f>
        <v>0</v>
      </c>
      <c r="T100" s="276">
        <f>+請求書!T61</f>
        <v>0</v>
      </c>
      <c r="U100" s="277">
        <f>+請求書!U61</f>
        <v>0</v>
      </c>
      <c r="V100" s="278">
        <f>+請求書!V61</f>
        <v>0</v>
      </c>
      <c r="W100" s="279" t="str">
        <f>IF(請求書!W22=0," ",W22)</f>
        <v xml:space="preserve"> </v>
      </c>
      <c r="X100" s="280">
        <f>+請求書!X61</f>
        <v>0</v>
      </c>
      <c r="Y100" s="280">
        <f>+請求書!Y61</f>
        <v>0</v>
      </c>
      <c r="Z100" s="281">
        <f>+請求書!Z61</f>
        <v>0</v>
      </c>
      <c r="AA100" s="282">
        <f>+請求書!AA22</f>
        <v>0</v>
      </c>
      <c r="AB100" s="283">
        <f>+請求書!AB22</f>
        <v>0</v>
      </c>
      <c r="AC100" s="283">
        <f>+請求書!AC22</f>
        <v>0</v>
      </c>
      <c r="AD100" s="283">
        <f>+請求書!AD22</f>
        <v>0</v>
      </c>
      <c r="AE100" s="283">
        <f>+請求書!AE22</f>
        <v>0</v>
      </c>
      <c r="AF100" s="284">
        <f>+請求書!AF22</f>
        <v>0</v>
      </c>
      <c r="AG100" s="285">
        <f t="shared" ref="AG100:AG111" si="3">+AG22</f>
        <v>0</v>
      </c>
      <c r="AH100" s="286"/>
      <c r="AI100" s="287"/>
      <c r="AK100" s="67"/>
      <c r="AL100" s="67"/>
      <c r="AM100" s="67"/>
      <c r="AN100" s="67"/>
      <c r="AO100" s="67"/>
      <c r="AP100" s="67"/>
      <c r="AQ100" s="67"/>
      <c r="AR100" s="67"/>
    </row>
    <row r="101" spans="1:54" ht="17.25" customHeight="1">
      <c r="A101" s="108">
        <f>+請求書!A23</f>
        <v>0</v>
      </c>
      <c r="B101" s="42" t="s">
        <v>78</v>
      </c>
      <c r="C101" s="109">
        <f>+請求書!C23</f>
        <v>0</v>
      </c>
      <c r="D101" s="271">
        <f>+請求書!D23</f>
        <v>0</v>
      </c>
      <c r="E101" s="272">
        <f>+請求書!E23</f>
        <v>0</v>
      </c>
      <c r="F101" s="272">
        <f>+請求書!F23</f>
        <v>0</v>
      </c>
      <c r="G101" s="272">
        <f>+請求書!G23</f>
        <v>0</v>
      </c>
      <c r="H101" s="272">
        <f>+請求書!H23</f>
        <v>0</v>
      </c>
      <c r="I101" s="272">
        <f>+請求書!I23</f>
        <v>0</v>
      </c>
      <c r="J101" s="272">
        <f>+請求書!J23</f>
        <v>0</v>
      </c>
      <c r="K101" s="272">
        <f>+請求書!K23</f>
        <v>0</v>
      </c>
      <c r="L101" s="272">
        <f>+請求書!L23</f>
        <v>0</v>
      </c>
      <c r="M101" s="272">
        <f>+請求書!M23</f>
        <v>0</v>
      </c>
      <c r="N101" s="272">
        <f>+請求書!N23</f>
        <v>0</v>
      </c>
      <c r="O101" s="272">
        <f>+請求書!O23</f>
        <v>0</v>
      </c>
      <c r="P101" s="273">
        <f>+請求書!P23</f>
        <v>0</v>
      </c>
      <c r="Q101" s="274" t="str">
        <f>IF(請求書!Q23=0," ",Q23)</f>
        <v xml:space="preserve"> </v>
      </c>
      <c r="R101" s="275">
        <f>+請求書!R62</f>
        <v>0</v>
      </c>
      <c r="S101" s="275">
        <f>+請求書!S62</f>
        <v>0</v>
      </c>
      <c r="T101" s="276">
        <f>+請求書!T62</f>
        <v>0</v>
      </c>
      <c r="U101" s="277">
        <f>+請求書!U62</f>
        <v>0</v>
      </c>
      <c r="V101" s="278">
        <f>+請求書!V62</f>
        <v>0</v>
      </c>
      <c r="W101" s="279" t="str">
        <f>IF(請求書!W23=0," ",W23)</f>
        <v xml:space="preserve"> </v>
      </c>
      <c r="X101" s="280">
        <f>+請求書!X62</f>
        <v>0</v>
      </c>
      <c r="Y101" s="280">
        <f>+請求書!Y62</f>
        <v>0</v>
      </c>
      <c r="Z101" s="281">
        <f>+請求書!Z62</f>
        <v>0</v>
      </c>
      <c r="AA101" s="282">
        <f>+請求書!AA23</f>
        <v>0</v>
      </c>
      <c r="AB101" s="283">
        <f>+請求書!AB23</f>
        <v>0</v>
      </c>
      <c r="AC101" s="283">
        <f>+請求書!AC23</f>
        <v>0</v>
      </c>
      <c r="AD101" s="283">
        <f>+請求書!AD23</f>
        <v>0</v>
      </c>
      <c r="AE101" s="283">
        <f>+請求書!AE23</f>
        <v>0</v>
      </c>
      <c r="AF101" s="284">
        <f>+請求書!AF23</f>
        <v>0</v>
      </c>
      <c r="AG101" s="285">
        <f t="shared" si="3"/>
        <v>0</v>
      </c>
      <c r="AH101" s="286"/>
      <c r="AI101" s="287"/>
      <c r="AK101" s="67"/>
      <c r="AL101" s="67"/>
      <c r="AM101" s="67"/>
      <c r="AN101" s="67"/>
      <c r="AO101" s="67"/>
      <c r="AP101" s="67"/>
      <c r="AQ101" s="67"/>
      <c r="AR101" s="67"/>
    </row>
    <row r="102" spans="1:54" ht="17.25" customHeight="1">
      <c r="A102" s="108">
        <f>+請求書!A24</f>
        <v>0</v>
      </c>
      <c r="B102" s="42" t="s">
        <v>78</v>
      </c>
      <c r="C102" s="109">
        <f>+請求書!C24</f>
        <v>0</v>
      </c>
      <c r="D102" s="271">
        <f>+請求書!D24</f>
        <v>0</v>
      </c>
      <c r="E102" s="272">
        <f>+請求書!E24</f>
        <v>0</v>
      </c>
      <c r="F102" s="272">
        <f>+請求書!F24</f>
        <v>0</v>
      </c>
      <c r="G102" s="272">
        <f>+請求書!G24</f>
        <v>0</v>
      </c>
      <c r="H102" s="272">
        <f>+請求書!H24</f>
        <v>0</v>
      </c>
      <c r="I102" s="272">
        <f>+請求書!I24</f>
        <v>0</v>
      </c>
      <c r="J102" s="272">
        <f>+請求書!J24</f>
        <v>0</v>
      </c>
      <c r="K102" s="272">
        <f>+請求書!K24</f>
        <v>0</v>
      </c>
      <c r="L102" s="272">
        <f>+請求書!L24</f>
        <v>0</v>
      </c>
      <c r="M102" s="272">
        <f>+請求書!M24</f>
        <v>0</v>
      </c>
      <c r="N102" s="272">
        <f>+請求書!N24</f>
        <v>0</v>
      </c>
      <c r="O102" s="272">
        <f>+請求書!O24</f>
        <v>0</v>
      </c>
      <c r="P102" s="273">
        <f>+請求書!P24</f>
        <v>0</v>
      </c>
      <c r="Q102" s="274" t="str">
        <f>IF(請求書!Q24=0," ",Q24)</f>
        <v xml:space="preserve"> </v>
      </c>
      <c r="R102" s="275">
        <f>+請求書!R63</f>
        <v>0</v>
      </c>
      <c r="S102" s="275">
        <f>+請求書!S63</f>
        <v>0</v>
      </c>
      <c r="T102" s="276">
        <f>+請求書!T63</f>
        <v>0</v>
      </c>
      <c r="U102" s="277">
        <f>+請求書!U63</f>
        <v>0</v>
      </c>
      <c r="V102" s="278">
        <f>+請求書!V63</f>
        <v>0</v>
      </c>
      <c r="W102" s="279" t="str">
        <f>IF(請求書!W24=0," ",W24)</f>
        <v xml:space="preserve"> </v>
      </c>
      <c r="X102" s="280">
        <f>+請求書!X63</f>
        <v>0</v>
      </c>
      <c r="Y102" s="280">
        <f>+請求書!Y63</f>
        <v>0</v>
      </c>
      <c r="Z102" s="281">
        <f>+請求書!Z63</f>
        <v>0</v>
      </c>
      <c r="AA102" s="282">
        <f>+請求書!AA24</f>
        <v>0</v>
      </c>
      <c r="AB102" s="283">
        <f>+請求書!AB24</f>
        <v>0</v>
      </c>
      <c r="AC102" s="283">
        <f>+請求書!AC24</f>
        <v>0</v>
      </c>
      <c r="AD102" s="283">
        <f>+請求書!AD24</f>
        <v>0</v>
      </c>
      <c r="AE102" s="283">
        <f>+請求書!AE24</f>
        <v>0</v>
      </c>
      <c r="AF102" s="284">
        <f>+請求書!AF24</f>
        <v>0</v>
      </c>
      <c r="AG102" s="285">
        <f t="shared" si="3"/>
        <v>0</v>
      </c>
      <c r="AH102" s="286"/>
      <c r="AI102" s="287"/>
      <c r="AK102" s="67"/>
      <c r="AL102" s="67"/>
      <c r="AM102" s="67"/>
      <c r="AN102" s="67"/>
      <c r="AO102" s="67"/>
      <c r="AP102" s="67"/>
      <c r="AQ102" s="67"/>
      <c r="AR102" s="67"/>
    </row>
    <row r="103" spans="1:54" ht="17.25" customHeight="1">
      <c r="A103" s="108">
        <f>+請求書!A25</f>
        <v>0</v>
      </c>
      <c r="B103" s="42" t="s">
        <v>78</v>
      </c>
      <c r="C103" s="109">
        <f>+請求書!C25</f>
        <v>0</v>
      </c>
      <c r="D103" s="271">
        <f>+請求書!D25</f>
        <v>0</v>
      </c>
      <c r="E103" s="272">
        <f>+請求書!E25</f>
        <v>0</v>
      </c>
      <c r="F103" s="272">
        <f>+請求書!F25</f>
        <v>0</v>
      </c>
      <c r="G103" s="272">
        <f>+請求書!G25</f>
        <v>0</v>
      </c>
      <c r="H103" s="272">
        <f>+請求書!H25</f>
        <v>0</v>
      </c>
      <c r="I103" s="272">
        <f>+請求書!I25</f>
        <v>0</v>
      </c>
      <c r="J103" s="272">
        <f>+請求書!J25</f>
        <v>0</v>
      </c>
      <c r="K103" s="272">
        <f>+請求書!K25</f>
        <v>0</v>
      </c>
      <c r="L103" s="272">
        <f>+請求書!L25</f>
        <v>0</v>
      </c>
      <c r="M103" s="272">
        <f>+請求書!M25</f>
        <v>0</v>
      </c>
      <c r="N103" s="272">
        <f>+請求書!N25</f>
        <v>0</v>
      </c>
      <c r="O103" s="272">
        <f>+請求書!O25</f>
        <v>0</v>
      </c>
      <c r="P103" s="273">
        <f>+請求書!P25</f>
        <v>0</v>
      </c>
      <c r="Q103" s="274" t="str">
        <f>IF(請求書!Q25=0," ",Q25)</f>
        <v xml:space="preserve"> </v>
      </c>
      <c r="R103" s="275">
        <f>+請求書!R64</f>
        <v>0</v>
      </c>
      <c r="S103" s="275">
        <f>+請求書!S64</f>
        <v>0</v>
      </c>
      <c r="T103" s="276">
        <f>+請求書!T64</f>
        <v>0</v>
      </c>
      <c r="U103" s="277">
        <f>+請求書!U64</f>
        <v>0</v>
      </c>
      <c r="V103" s="278">
        <f>+請求書!V64</f>
        <v>0</v>
      </c>
      <c r="W103" s="279" t="str">
        <f>IF(請求書!W25=0," ",W25)</f>
        <v xml:space="preserve"> </v>
      </c>
      <c r="X103" s="280">
        <f>+請求書!X64</f>
        <v>0</v>
      </c>
      <c r="Y103" s="280">
        <f>+請求書!Y64</f>
        <v>0</v>
      </c>
      <c r="Z103" s="281">
        <f>+請求書!Z64</f>
        <v>0</v>
      </c>
      <c r="AA103" s="282">
        <f>+請求書!AA25</f>
        <v>0</v>
      </c>
      <c r="AB103" s="283">
        <f>+請求書!AB25</f>
        <v>0</v>
      </c>
      <c r="AC103" s="283">
        <f>+請求書!AC25</f>
        <v>0</v>
      </c>
      <c r="AD103" s="283">
        <f>+請求書!AD25</f>
        <v>0</v>
      </c>
      <c r="AE103" s="283">
        <f>+請求書!AE25</f>
        <v>0</v>
      </c>
      <c r="AF103" s="284">
        <f>+請求書!AF25</f>
        <v>0</v>
      </c>
      <c r="AG103" s="285">
        <f t="shared" si="3"/>
        <v>0</v>
      </c>
      <c r="AH103" s="286"/>
      <c r="AI103" s="287"/>
    </row>
    <row r="104" spans="1:54" ht="17.25" customHeight="1">
      <c r="A104" s="108">
        <f>+請求書!A26</f>
        <v>0</v>
      </c>
      <c r="B104" s="42" t="s">
        <v>78</v>
      </c>
      <c r="C104" s="43">
        <f>+請求書!C26</f>
        <v>0</v>
      </c>
      <c r="D104" s="271">
        <f>+請求書!D26</f>
        <v>0</v>
      </c>
      <c r="E104" s="272">
        <f>+請求書!E26</f>
        <v>0</v>
      </c>
      <c r="F104" s="272">
        <f>+請求書!F26</f>
        <v>0</v>
      </c>
      <c r="G104" s="272">
        <f>+請求書!G26</f>
        <v>0</v>
      </c>
      <c r="H104" s="272">
        <f>+請求書!H26</f>
        <v>0</v>
      </c>
      <c r="I104" s="272">
        <f>+請求書!I26</f>
        <v>0</v>
      </c>
      <c r="J104" s="272">
        <f>+請求書!J26</f>
        <v>0</v>
      </c>
      <c r="K104" s="272">
        <f>+請求書!K26</f>
        <v>0</v>
      </c>
      <c r="L104" s="272">
        <f>+請求書!L26</f>
        <v>0</v>
      </c>
      <c r="M104" s="272">
        <f>+請求書!M26</f>
        <v>0</v>
      </c>
      <c r="N104" s="272">
        <f>+請求書!N26</f>
        <v>0</v>
      </c>
      <c r="O104" s="272">
        <f>+請求書!O26</f>
        <v>0</v>
      </c>
      <c r="P104" s="273">
        <f>+請求書!P26</f>
        <v>0</v>
      </c>
      <c r="Q104" s="274" t="str">
        <f>IF(請求書!Q26=0," ",Q26)</f>
        <v xml:space="preserve"> </v>
      </c>
      <c r="R104" s="275">
        <f>+請求書!R65</f>
        <v>0</v>
      </c>
      <c r="S104" s="275">
        <f>+請求書!S65</f>
        <v>0</v>
      </c>
      <c r="T104" s="276">
        <f>+請求書!T65</f>
        <v>0</v>
      </c>
      <c r="U104" s="277">
        <f>+請求書!U65</f>
        <v>0</v>
      </c>
      <c r="V104" s="278">
        <f>+請求書!V65</f>
        <v>0</v>
      </c>
      <c r="W104" s="279" t="str">
        <f>IF(請求書!W26=0," ",W26)</f>
        <v xml:space="preserve"> </v>
      </c>
      <c r="X104" s="280">
        <f>+請求書!X65</f>
        <v>0</v>
      </c>
      <c r="Y104" s="280">
        <f>+請求書!Y65</f>
        <v>0</v>
      </c>
      <c r="Z104" s="281">
        <f>+請求書!Z65</f>
        <v>0</v>
      </c>
      <c r="AA104" s="282">
        <f>+請求書!AA26</f>
        <v>0</v>
      </c>
      <c r="AB104" s="283">
        <f>+請求書!AB26</f>
        <v>0</v>
      </c>
      <c r="AC104" s="283">
        <f>+請求書!AC26</f>
        <v>0</v>
      </c>
      <c r="AD104" s="283">
        <f>+請求書!AD26</f>
        <v>0</v>
      </c>
      <c r="AE104" s="283">
        <f>+請求書!AE26</f>
        <v>0</v>
      </c>
      <c r="AF104" s="284">
        <f>+請求書!AF26</f>
        <v>0</v>
      </c>
      <c r="AG104" s="285">
        <f t="shared" si="3"/>
        <v>0</v>
      </c>
      <c r="AH104" s="286"/>
      <c r="AI104" s="287"/>
      <c r="AK104" s="63"/>
      <c r="AL104" s="63"/>
      <c r="AM104" s="63"/>
      <c r="AN104" s="63"/>
      <c r="AO104" s="63"/>
      <c r="AP104" s="63"/>
      <c r="AQ104" s="63"/>
      <c r="AR104" s="63"/>
    </row>
    <row r="105" spans="1:54" ht="17.25" customHeight="1">
      <c r="A105" s="108">
        <f>+請求書!A27</f>
        <v>0</v>
      </c>
      <c r="B105" s="42" t="s">
        <v>78</v>
      </c>
      <c r="C105" s="109">
        <f>+請求書!C27</f>
        <v>0</v>
      </c>
      <c r="D105" s="271">
        <f>+請求書!D27</f>
        <v>0</v>
      </c>
      <c r="E105" s="272">
        <f>+請求書!E27</f>
        <v>0</v>
      </c>
      <c r="F105" s="272">
        <f>+請求書!F27</f>
        <v>0</v>
      </c>
      <c r="G105" s="272">
        <f>+請求書!G27</f>
        <v>0</v>
      </c>
      <c r="H105" s="272">
        <f>+請求書!H27</f>
        <v>0</v>
      </c>
      <c r="I105" s="272">
        <f>+請求書!I27</f>
        <v>0</v>
      </c>
      <c r="J105" s="272">
        <f>+請求書!J27</f>
        <v>0</v>
      </c>
      <c r="K105" s="272">
        <f>+請求書!K27</f>
        <v>0</v>
      </c>
      <c r="L105" s="272">
        <f>+請求書!L27</f>
        <v>0</v>
      </c>
      <c r="M105" s="272">
        <f>+請求書!M27</f>
        <v>0</v>
      </c>
      <c r="N105" s="272">
        <f>+請求書!N27</f>
        <v>0</v>
      </c>
      <c r="O105" s="272">
        <f>+請求書!O27</f>
        <v>0</v>
      </c>
      <c r="P105" s="273">
        <f>+請求書!P27</f>
        <v>0</v>
      </c>
      <c r="Q105" s="274" t="str">
        <f>IF(請求書!Q27=0," ",Q27)</f>
        <v xml:space="preserve"> </v>
      </c>
      <c r="R105" s="275">
        <f>+請求書!R66</f>
        <v>0</v>
      </c>
      <c r="S105" s="275">
        <f>+請求書!S66</f>
        <v>0</v>
      </c>
      <c r="T105" s="276">
        <f>+請求書!T66</f>
        <v>0</v>
      </c>
      <c r="U105" s="277">
        <f>+請求書!U66</f>
        <v>0</v>
      </c>
      <c r="V105" s="278">
        <f>+請求書!V66</f>
        <v>0</v>
      </c>
      <c r="W105" s="279" t="str">
        <f>IF(請求書!W27=0," ",W27)</f>
        <v xml:space="preserve"> </v>
      </c>
      <c r="X105" s="280">
        <f>+請求書!X66</f>
        <v>0</v>
      </c>
      <c r="Y105" s="280">
        <f>+請求書!Y66</f>
        <v>0</v>
      </c>
      <c r="Z105" s="281">
        <f>+請求書!Z66</f>
        <v>0</v>
      </c>
      <c r="AA105" s="282">
        <f>+請求書!AA27</f>
        <v>0</v>
      </c>
      <c r="AB105" s="283">
        <f>+請求書!AB27</f>
        <v>0</v>
      </c>
      <c r="AC105" s="283">
        <f>+請求書!AC27</f>
        <v>0</v>
      </c>
      <c r="AD105" s="283">
        <f>+請求書!AD27</f>
        <v>0</v>
      </c>
      <c r="AE105" s="283">
        <f>+請求書!AE27</f>
        <v>0</v>
      </c>
      <c r="AF105" s="284">
        <f>+請求書!AF27</f>
        <v>0</v>
      </c>
      <c r="AG105" s="285">
        <f t="shared" si="3"/>
        <v>0</v>
      </c>
      <c r="AH105" s="286"/>
      <c r="AI105" s="287"/>
      <c r="AK105" s="63"/>
      <c r="AL105" s="63"/>
      <c r="AM105" s="63"/>
      <c r="AN105" s="63"/>
      <c r="AO105" s="63"/>
      <c r="AP105" s="63"/>
      <c r="AQ105" s="63"/>
      <c r="AR105" s="63"/>
    </row>
    <row r="106" spans="1:54" ht="17.25" customHeight="1">
      <c r="A106" s="108">
        <f>+請求書!A28</f>
        <v>0</v>
      </c>
      <c r="B106" s="42" t="s">
        <v>78</v>
      </c>
      <c r="C106" s="109">
        <f>+請求書!C28</f>
        <v>0</v>
      </c>
      <c r="D106" s="271">
        <f>+請求書!D28</f>
        <v>0</v>
      </c>
      <c r="E106" s="272">
        <f>+請求書!E28</f>
        <v>0</v>
      </c>
      <c r="F106" s="272">
        <f>+請求書!F28</f>
        <v>0</v>
      </c>
      <c r="G106" s="272">
        <f>+請求書!G28</f>
        <v>0</v>
      </c>
      <c r="H106" s="272">
        <f>+請求書!H28</f>
        <v>0</v>
      </c>
      <c r="I106" s="272">
        <f>+請求書!I28</f>
        <v>0</v>
      </c>
      <c r="J106" s="272">
        <f>+請求書!J28</f>
        <v>0</v>
      </c>
      <c r="K106" s="272">
        <f>+請求書!K28</f>
        <v>0</v>
      </c>
      <c r="L106" s="272">
        <f>+請求書!L28</f>
        <v>0</v>
      </c>
      <c r="M106" s="272">
        <f>+請求書!M28</f>
        <v>0</v>
      </c>
      <c r="N106" s="272">
        <f>+請求書!N28</f>
        <v>0</v>
      </c>
      <c r="O106" s="272">
        <f>+請求書!O28</f>
        <v>0</v>
      </c>
      <c r="P106" s="273">
        <f>+請求書!P28</f>
        <v>0</v>
      </c>
      <c r="Q106" s="274" t="str">
        <f>IF(請求書!Q28=0," ",Q28)</f>
        <v xml:space="preserve"> </v>
      </c>
      <c r="R106" s="275">
        <f>+請求書!R67</f>
        <v>0</v>
      </c>
      <c r="S106" s="275">
        <f>+請求書!S67</f>
        <v>0</v>
      </c>
      <c r="T106" s="276">
        <f>+請求書!T67</f>
        <v>0</v>
      </c>
      <c r="U106" s="277">
        <f>+請求書!U67</f>
        <v>0</v>
      </c>
      <c r="V106" s="278">
        <f>+請求書!V67</f>
        <v>0</v>
      </c>
      <c r="W106" s="279" t="str">
        <f>IF(請求書!W28=0," ",W28)</f>
        <v xml:space="preserve"> </v>
      </c>
      <c r="X106" s="280">
        <f>+請求書!X67</f>
        <v>0</v>
      </c>
      <c r="Y106" s="280">
        <f>+請求書!Y67</f>
        <v>0</v>
      </c>
      <c r="Z106" s="281">
        <f>+請求書!Z67</f>
        <v>0</v>
      </c>
      <c r="AA106" s="282">
        <f>+請求書!AA28</f>
        <v>0</v>
      </c>
      <c r="AB106" s="283">
        <f>+請求書!AB28</f>
        <v>0</v>
      </c>
      <c r="AC106" s="283">
        <f>+請求書!AC28</f>
        <v>0</v>
      </c>
      <c r="AD106" s="283">
        <f>+請求書!AD28</f>
        <v>0</v>
      </c>
      <c r="AE106" s="283">
        <f>+請求書!AE28</f>
        <v>0</v>
      </c>
      <c r="AF106" s="284">
        <f>+請求書!AF28</f>
        <v>0</v>
      </c>
      <c r="AG106" s="285">
        <f t="shared" si="3"/>
        <v>0</v>
      </c>
      <c r="AH106" s="286"/>
      <c r="AI106" s="287"/>
      <c r="AK106" s="63"/>
      <c r="AL106" s="63"/>
      <c r="AM106" s="63"/>
      <c r="AN106" s="63"/>
      <c r="AO106" s="63"/>
      <c r="AP106" s="63"/>
      <c r="AQ106" s="63"/>
      <c r="AR106" s="63"/>
      <c r="AT106" s="68"/>
      <c r="AU106" s="68"/>
      <c r="AV106" s="68"/>
      <c r="AW106" s="68"/>
      <c r="AX106" s="68"/>
      <c r="AY106" s="68"/>
      <c r="AZ106" s="68"/>
      <c r="BB106" s="64"/>
    </row>
    <row r="107" spans="1:54" ht="17.25" customHeight="1">
      <c r="A107" s="108">
        <f>+請求書!A29</f>
        <v>0</v>
      </c>
      <c r="B107" s="42" t="s">
        <v>78</v>
      </c>
      <c r="C107" s="109">
        <f>+請求書!C29</f>
        <v>0</v>
      </c>
      <c r="D107" s="271">
        <f>+請求書!D29</f>
        <v>0</v>
      </c>
      <c r="E107" s="272">
        <f>+請求書!E29</f>
        <v>0</v>
      </c>
      <c r="F107" s="272">
        <f>+請求書!F29</f>
        <v>0</v>
      </c>
      <c r="G107" s="272">
        <f>+請求書!G29</f>
        <v>0</v>
      </c>
      <c r="H107" s="272">
        <f>+請求書!H29</f>
        <v>0</v>
      </c>
      <c r="I107" s="272">
        <f>+請求書!I29</f>
        <v>0</v>
      </c>
      <c r="J107" s="272">
        <f>+請求書!J29</f>
        <v>0</v>
      </c>
      <c r="K107" s="272">
        <f>+請求書!K29</f>
        <v>0</v>
      </c>
      <c r="L107" s="272">
        <f>+請求書!L29</f>
        <v>0</v>
      </c>
      <c r="M107" s="272">
        <f>+請求書!M29</f>
        <v>0</v>
      </c>
      <c r="N107" s="272">
        <f>+請求書!N29</f>
        <v>0</v>
      </c>
      <c r="O107" s="272">
        <f>+請求書!O29</f>
        <v>0</v>
      </c>
      <c r="P107" s="273">
        <f>+請求書!P29</f>
        <v>0</v>
      </c>
      <c r="Q107" s="274" t="str">
        <f>IF(請求書!Q29=0," ",Q29)</f>
        <v xml:space="preserve"> </v>
      </c>
      <c r="R107" s="275">
        <f>+請求書!R68</f>
        <v>0</v>
      </c>
      <c r="S107" s="275">
        <f>+請求書!S68</f>
        <v>0</v>
      </c>
      <c r="T107" s="276">
        <f>+請求書!T68</f>
        <v>0</v>
      </c>
      <c r="U107" s="277">
        <f>+請求書!U68</f>
        <v>0</v>
      </c>
      <c r="V107" s="278">
        <f>+請求書!V68</f>
        <v>0</v>
      </c>
      <c r="W107" s="279" t="str">
        <f>IF(請求書!W29=0," ",W29)</f>
        <v xml:space="preserve"> </v>
      </c>
      <c r="X107" s="280">
        <f>+請求書!X68</f>
        <v>0</v>
      </c>
      <c r="Y107" s="280">
        <f>+請求書!Y68</f>
        <v>0</v>
      </c>
      <c r="Z107" s="281">
        <f>+請求書!Z68</f>
        <v>0</v>
      </c>
      <c r="AA107" s="282">
        <f>+請求書!AA29</f>
        <v>0</v>
      </c>
      <c r="AB107" s="283">
        <f>+請求書!AB29</f>
        <v>0</v>
      </c>
      <c r="AC107" s="283">
        <f>+請求書!AC29</f>
        <v>0</v>
      </c>
      <c r="AD107" s="283">
        <f>+請求書!AD29</f>
        <v>0</v>
      </c>
      <c r="AE107" s="283">
        <f>+請求書!AE29</f>
        <v>0</v>
      </c>
      <c r="AF107" s="284">
        <f>+請求書!AF29</f>
        <v>0</v>
      </c>
      <c r="AG107" s="285">
        <f t="shared" si="3"/>
        <v>0</v>
      </c>
      <c r="AH107" s="286"/>
      <c r="AI107" s="287"/>
      <c r="AK107" s="63"/>
      <c r="AL107" s="63"/>
      <c r="AM107" s="63"/>
      <c r="AN107" s="63"/>
      <c r="AO107" s="63"/>
      <c r="AP107" s="63"/>
      <c r="AQ107" s="63"/>
      <c r="AR107" s="63"/>
      <c r="AT107" s="68"/>
      <c r="AU107" s="68"/>
      <c r="AV107" s="68"/>
      <c r="AW107" s="68"/>
      <c r="AX107" s="68"/>
      <c r="AY107" s="68"/>
      <c r="AZ107" s="68"/>
      <c r="BB107" s="64"/>
    </row>
    <row r="108" spans="1:54" ht="17.25" customHeight="1">
      <c r="A108" s="108">
        <f>+請求書!A30</f>
        <v>0</v>
      </c>
      <c r="B108" s="42" t="s">
        <v>78</v>
      </c>
      <c r="C108" s="109">
        <f>+請求書!C30</f>
        <v>0</v>
      </c>
      <c r="D108" s="271">
        <f>+請求書!D30</f>
        <v>0</v>
      </c>
      <c r="E108" s="272">
        <f>+請求書!E30</f>
        <v>0</v>
      </c>
      <c r="F108" s="272">
        <f>+請求書!F30</f>
        <v>0</v>
      </c>
      <c r="G108" s="272">
        <f>+請求書!G30</f>
        <v>0</v>
      </c>
      <c r="H108" s="272">
        <f>+請求書!H30</f>
        <v>0</v>
      </c>
      <c r="I108" s="272">
        <f>+請求書!I30</f>
        <v>0</v>
      </c>
      <c r="J108" s="272">
        <f>+請求書!J30</f>
        <v>0</v>
      </c>
      <c r="K108" s="272">
        <f>+請求書!K30</f>
        <v>0</v>
      </c>
      <c r="L108" s="272">
        <f>+請求書!L30</f>
        <v>0</v>
      </c>
      <c r="M108" s="272">
        <f>+請求書!M30</f>
        <v>0</v>
      </c>
      <c r="N108" s="272">
        <f>+請求書!N30</f>
        <v>0</v>
      </c>
      <c r="O108" s="272">
        <f>+請求書!O30</f>
        <v>0</v>
      </c>
      <c r="P108" s="273">
        <f>+請求書!P30</f>
        <v>0</v>
      </c>
      <c r="Q108" s="274" t="str">
        <f>IF(請求書!Q30=0," ",Q30)</f>
        <v xml:space="preserve"> </v>
      </c>
      <c r="R108" s="275">
        <f>+請求書!R69</f>
        <v>0</v>
      </c>
      <c r="S108" s="275">
        <f>+請求書!S69</f>
        <v>0</v>
      </c>
      <c r="T108" s="276">
        <f>+請求書!T69</f>
        <v>0</v>
      </c>
      <c r="U108" s="277">
        <f>+請求書!U69</f>
        <v>0</v>
      </c>
      <c r="V108" s="278">
        <f>+請求書!V69</f>
        <v>0</v>
      </c>
      <c r="W108" s="279" t="str">
        <f>IF(請求書!W30=0," ",W30)</f>
        <v xml:space="preserve"> </v>
      </c>
      <c r="X108" s="280">
        <f>+請求書!X69</f>
        <v>0</v>
      </c>
      <c r="Y108" s="280">
        <f>+請求書!Y69</f>
        <v>0</v>
      </c>
      <c r="Z108" s="281">
        <f>+請求書!Z69</f>
        <v>0</v>
      </c>
      <c r="AA108" s="282">
        <f>+請求書!AA30</f>
        <v>0</v>
      </c>
      <c r="AB108" s="283">
        <f>+請求書!AB30</f>
        <v>0</v>
      </c>
      <c r="AC108" s="283">
        <f>+請求書!AC30</f>
        <v>0</v>
      </c>
      <c r="AD108" s="283">
        <f>+請求書!AD30</f>
        <v>0</v>
      </c>
      <c r="AE108" s="283">
        <f>+請求書!AE30</f>
        <v>0</v>
      </c>
      <c r="AF108" s="284">
        <f>+請求書!AF30</f>
        <v>0</v>
      </c>
      <c r="AG108" s="285">
        <f t="shared" si="3"/>
        <v>0</v>
      </c>
      <c r="AH108" s="286"/>
      <c r="AI108" s="287"/>
      <c r="AK108" s="46"/>
      <c r="AL108" s="64"/>
    </row>
    <row r="109" spans="1:54" ht="17.25" customHeight="1">
      <c r="A109" s="108">
        <f>+請求書!A31</f>
        <v>0</v>
      </c>
      <c r="B109" s="42" t="s">
        <v>78</v>
      </c>
      <c r="C109" s="109">
        <f>+請求書!C31</f>
        <v>0</v>
      </c>
      <c r="D109" s="271">
        <f>+請求書!D31</f>
        <v>0</v>
      </c>
      <c r="E109" s="272">
        <f>+請求書!E31</f>
        <v>0</v>
      </c>
      <c r="F109" s="272">
        <f>+請求書!F31</f>
        <v>0</v>
      </c>
      <c r="G109" s="272">
        <f>+請求書!G31</f>
        <v>0</v>
      </c>
      <c r="H109" s="272">
        <f>+請求書!H31</f>
        <v>0</v>
      </c>
      <c r="I109" s="272">
        <f>+請求書!I31</f>
        <v>0</v>
      </c>
      <c r="J109" s="272">
        <f>+請求書!J31</f>
        <v>0</v>
      </c>
      <c r="K109" s="272">
        <f>+請求書!K31</f>
        <v>0</v>
      </c>
      <c r="L109" s="272">
        <f>+請求書!L31</f>
        <v>0</v>
      </c>
      <c r="M109" s="272">
        <f>+請求書!M31</f>
        <v>0</v>
      </c>
      <c r="N109" s="272">
        <f>+請求書!N31</f>
        <v>0</v>
      </c>
      <c r="O109" s="272">
        <f>+請求書!O31</f>
        <v>0</v>
      </c>
      <c r="P109" s="273">
        <f>+請求書!P31</f>
        <v>0</v>
      </c>
      <c r="Q109" s="274" t="str">
        <f>IF(請求書!Q31=0," ",Q31)</f>
        <v xml:space="preserve"> </v>
      </c>
      <c r="R109" s="275">
        <f>+請求書!R70</f>
        <v>0</v>
      </c>
      <c r="S109" s="275">
        <f>+請求書!S70</f>
        <v>0</v>
      </c>
      <c r="T109" s="276">
        <f>+請求書!T70</f>
        <v>0</v>
      </c>
      <c r="U109" s="277">
        <f>+請求書!U70</f>
        <v>0</v>
      </c>
      <c r="V109" s="278">
        <f>+請求書!V70</f>
        <v>0</v>
      </c>
      <c r="W109" s="279" t="str">
        <f>IF(請求書!W31=0," ",W31)</f>
        <v xml:space="preserve"> </v>
      </c>
      <c r="X109" s="280">
        <f>+請求書!X70</f>
        <v>0</v>
      </c>
      <c r="Y109" s="280">
        <f>+請求書!Y70</f>
        <v>0</v>
      </c>
      <c r="Z109" s="281">
        <f>+請求書!Z70</f>
        <v>0</v>
      </c>
      <c r="AA109" s="282">
        <f>+請求書!AA31</f>
        <v>0</v>
      </c>
      <c r="AB109" s="283">
        <f>+請求書!AB31</f>
        <v>0</v>
      </c>
      <c r="AC109" s="283">
        <f>+請求書!AC31</f>
        <v>0</v>
      </c>
      <c r="AD109" s="283">
        <f>+請求書!AD31</f>
        <v>0</v>
      </c>
      <c r="AE109" s="283">
        <f>+請求書!AE31</f>
        <v>0</v>
      </c>
      <c r="AF109" s="284">
        <f>+請求書!AF31</f>
        <v>0</v>
      </c>
      <c r="AG109" s="285">
        <f t="shared" si="3"/>
        <v>0</v>
      </c>
      <c r="AH109" s="286"/>
      <c r="AI109" s="287"/>
      <c r="AN109" s="64"/>
      <c r="AO109" s="64"/>
    </row>
    <row r="110" spans="1:54" ht="17.25" customHeight="1">
      <c r="A110" s="108">
        <f>+請求書!A32</f>
        <v>0</v>
      </c>
      <c r="B110" s="42" t="s">
        <v>78</v>
      </c>
      <c r="C110" s="109">
        <f>+請求書!C32</f>
        <v>0</v>
      </c>
      <c r="D110" s="271">
        <f>+請求書!D32</f>
        <v>0</v>
      </c>
      <c r="E110" s="272">
        <f>+請求書!E32</f>
        <v>0</v>
      </c>
      <c r="F110" s="272">
        <f>+請求書!F32</f>
        <v>0</v>
      </c>
      <c r="G110" s="272">
        <f>+請求書!G32</f>
        <v>0</v>
      </c>
      <c r="H110" s="272">
        <f>+請求書!H32</f>
        <v>0</v>
      </c>
      <c r="I110" s="272">
        <f>+請求書!I32</f>
        <v>0</v>
      </c>
      <c r="J110" s="272">
        <f>+請求書!J32</f>
        <v>0</v>
      </c>
      <c r="K110" s="272">
        <f>+請求書!K32</f>
        <v>0</v>
      </c>
      <c r="L110" s="272">
        <f>+請求書!L32</f>
        <v>0</v>
      </c>
      <c r="M110" s="272">
        <f>+請求書!M32</f>
        <v>0</v>
      </c>
      <c r="N110" s="272">
        <f>+請求書!N32</f>
        <v>0</v>
      </c>
      <c r="O110" s="272">
        <f>+請求書!O32</f>
        <v>0</v>
      </c>
      <c r="P110" s="273">
        <f>+請求書!P32</f>
        <v>0</v>
      </c>
      <c r="Q110" s="274" t="str">
        <f>IF(請求書!Q32=0," ",Q32)</f>
        <v xml:space="preserve"> </v>
      </c>
      <c r="R110" s="275">
        <f>+請求書!R71</f>
        <v>0</v>
      </c>
      <c r="S110" s="275">
        <f>+請求書!S71</f>
        <v>0</v>
      </c>
      <c r="T110" s="276">
        <f>+請求書!T71</f>
        <v>0</v>
      </c>
      <c r="U110" s="277">
        <f>+請求書!U71</f>
        <v>0</v>
      </c>
      <c r="V110" s="278">
        <f>+請求書!V71</f>
        <v>0</v>
      </c>
      <c r="W110" s="279" t="str">
        <f>IF(請求書!W32=0," ",W32)</f>
        <v xml:space="preserve"> </v>
      </c>
      <c r="X110" s="280">
        <f>+請求書!X71</f>
        <v>0</v>
      </c>
      <c r="Y110" s="280">
        <f>+請求書!Y71</f>
        <v>0</v>
      </c>
      <c r="Z110" s="281">
        <f>+請求書!Z71</f>
        <v>0</v>
      </c>
      <c r="AA110" s="282">
        <f>+請求書!AA32</f>
        <v>0</v>
      </c>
      <c r="AB110" s="283">
        <f>+請求書!AB32</f>
        <v>0</v>
      </c>
      <c r="AC110" s="283">
        <f>+請求書!AC32</f>
        <v>0</v>
      </c>
      <c r="AD110" s="283">
        <f>+請求書!AD32</f>
        <v>0</v>
      </c>
      <c r="AE110" s="283">
        <f>+請求書!AE32</f>
        <v>0</v>
      </c>
      <c r="AF110" s="284">
        <f>+請求書!AF32</f>
        <v>0</v>
      </c>
      <c r="AG110" s="285">
        <f t="shared" si="3"/>
        <v>0</v>
      </c>
      <c r="AH110" s="286"/>
      <c r="AI110" s="287"/>
      <c r="AK110" s="183" t="s">
        <v>26</v>
      </c>
      <c r="AL110" s="184"/>
      <c r="AM110" s="184"/>
      <c r="AN110" s="184"/>
      <c r="AO110" s="184"/>
      <c r="AP110" s="185"/>
      <c r="AQ110" s="189">
        <f>+基本項目!B15</f>
        <v>0</v>
      </c>
      <c r="AR110" s="190"/>
      <c r="AS110" s="190"/>
      <c r="AT110" s="190"/>
      <c r="AU110" s="190"/>
      <c r="AV110" s="191"/>
      <c r="AW110" s="189">
        <f>+基本項目!B17</f>
        <v>0</v>
      </c>
      <c r="AX110" s="190"/>
      <c r="AY110" s="190"/>
      <c r="AZ110" s="190"/>
      <c r="BA110" s="190"/>
      <c r="BB110" s="191"/>
    </row>
    <row r="111" spans="1:54" ht="17.25" customHeight="1">
      <c r="A111" s="108">
        <f>+請求書!A33</f>
        <v>0</v>
      </c>
      <c r="B111" s="42" t="s">
        <v>65</v>
      </c>
      <c r="C111" s="109">
        <f>+請求書!C33</f>
        <v>0</v>
      </c>
      <c r="D111" s="271">
        <f>+請求書!D33</f>
        <v>0</v>
      </c>
      <c r="E111" s="272">
        <f>+請求書!E33</f>
        <v>0</v>
      </c>
      <c r="F111" s="272">
        <f>+請求書!F33</f>
        <v>0</v>
      </c>
      <c r="G111" s="272">
        <f>+請求書!G33</f>
        <v>0</v>
      </c>
      <c r="H111" s="272">
        <f>+請求書!H33</f>
        <v>0</v>
      </c>
      <c r="I111" s="272">
        <f>+請求書!I33</f>
        <v>0</v>
      </c>
      <c r="J111" s="272">
        <f>+請求書!J33</f>
        <v>0</v>
      </c>
      <c r="K111" s="272">
        <f>+請求書!K33</f>
        <v>0</v>
      </c>
      <c r="L111" s="272">
        <f>+請求書!L33</f>
        <v>0</v>
      </c>
      <c r="M111" s="272">
        <f>+請求書!M33</f>
        <v>0</v>
      </c>
      <c r="N111" s="272">
        <f>+請求書!N33</f>
        <v>0</v>
      </c>
      <c r="O111" s="272">
        <f>+請求書!O33</f>
        <v>0</v>
      </c>
      <c r="P111" s="273">
        <f>+請求書!P33</f>
        <v>0</v>
      </c>
      <c r="Q111" s="274" t="str">
        <f>IF(請求書!Q33=0," ",Q33)</f>
        <v xml:space="preserve"> </v>
      </c>
      <c r="R111" s="275">
        <f>+請求書!R72</f>
        <v>0</v>
      </c>
      <c r="S111" s="275">
        <f>+請求書!S72</f>
        <v>0</v>
      </c>
      <c r="T111" s="276">
        <f>+請求書!T72</f>
        <v>0</v>
      </c>
      <c r="U111" s="277">
        <f>+請求書!U72</f>
        <v>0</v>
      </c>
      <c r="V111" s="278">
        <f>+請求書!V72</f>
        <v>0</v>
      </c>
      <c r="W111" s="279" t="str">
        <f>IF(請求書!W33=0," ",W33)</f>
        <v xml:space="preserve"> </v>
      </c>
      <c r="X111" s="280">
        <f>+請求書!X72</f>
        <v>0</v>
      </c>
      <c r="Y111" s="280">
        <f>+請求書!Y72</f>
        <v>0</v>
      </c>
      <c r="Z111" s="281">
        <f>+請求書!Z72</f>
        <v>0</v>
      </c>
      <c r="AA111" s="282">
        <f>+請求書!AA33</f>
        <v>0</v>
      </c>
      <c r="AB111" s="283">
        <f>+請求書!AB33</f>
        <v>0</v>
      </c>
      <c r="AC111" s="283">
        <f>+請求書!AC33</f>
        <v>0</v>
      </c>
      <c r="AD111" s="283">
        <f>+請求書!AD33</f>
        <v>0</v>
      </c>
      <c r="AE111" s="283">
        <f>+請求書!AE33</f>
        <v>0</v>
      </c>
      <c r="AF111" s="284">
        <f>+請求書!AF33</f>
        <v>0</v>
      </c>
      <c r="AG111" s="285">
        <f t="shared" si="3"/>
        <v>0</v>
      </c>
      <c r="AH111" s="286"/>
      <c r="AI111" s="287"/>
      <c r="AK111" s="183" t="s">
        <v>27</v>
      </c>
      <c r="AL111" s="184"/>
      <c r="AM111" s="184"/>
      <c r="AN111" s="184"/>
      <c r="AO111" s="184"/>
      <c r="AP111" s="185"/>
      <c r="AQ111" s="80" t="str">
        <f>MID(基本項目!$K$16,1,1)</f>
        <v/>
      </c>
      <c r="AR111" s="81" t="str">
        <f>MID(基本項目!$K$16,2,1)</f>
        <v/>
      </c>
      <c r="AS111" s="82" t="str">
        <f>MID(基本項目!$K$16,3,1)</f>
        <v/>
      </c>
      <c r="AT111" s="83" t="str">
        <f>MID(基本項目!$K$16,4,1)</f>
        <v/>
      </c>
      <c r="AU111" s="177" t="s">
        <v>28</v>
      </c>
      <c r="AV111" s="178"/>
      <c r="AW111" s="178"/>
      <c r="AX111" s="178"/>
      <c r="AY111" s="179"/>
      <c r="AZ111" s="80" t="str">
        <f>MID(基本項目!$K$18,1,1)</f>
        <v/>
      </c>
      <c r="BA111" s="69" t="str">
        <f>MID(基本項目!$K$18,2,1)</f>
        <v/>
      </c>
      <c r="BB111" s="70" t="str">
        <f>MID(基本項目!$K$18,3,1)</f>
        <v/>
      </c>
    </row>
    <row r="112" spans="1:54" ht="17.25" customHeight="1">
      <c r="A112" s="200" t="s">
        <v>15</v>
      </c>
      <c r="B112" s="201"/>
      <c r="C112" s="201"/>
      <c r="D112" s="201"/>
      <c r="E112" s="201"/>
      <c r="F112" s="201"/>
      <c r="G112" s="201"/>
      <c r="H112" s="201"/>
      <c r="I112" s="201"/>
      <c r="J112" s="201"/>
      <c r="K112" s="201"/>
      <c r="L112" s="201"/>
      <c r="M112" s="201"/>
      <c r="N112" s="201"/>
      <c r="O112" s="201"/>
      <c r="P112" s="201"/>
      <c r="Q112" s="201"/>
      <c r="R112" s="201"/>
      <c r="S112" s="99"/>
      <c r="T112" s="99"/>
      <c r="U112" s="99"/>
      <c r="V112" s="100"/>
      <c r="W112" s="282">
        <f>+請求書!W34</f>
        <v>0</v>
      </c>
      <c r="X112" s="283">
        <f>+請求書!X34</f>
        <v>0</v>
      </c>
      <c r="Y112" s="283">
        <f>+請求書!Y34</f>
        <v>0</v>
      </c>
      <c r="Z112" s="283">
        <f>+請求書!Z34</f>
        <v>0</v>
      </c>
      <c r="AA112" s="283">
        <f>+請求書!AA34</f>
        <v>0</v>
      </c>
      <c r="AB112" s="283">
        <f>+請求書!AB34</f>
        <v>0</v>
      </c>
      <c r="AC112" s="283">
        <f>+請求書!AC34</f>
        <v>0</v>
      </c>
      <c r="AD112" s="283">
        <f>+請求書!AD34</f>
        <v>0</v>
      </c>
      <c r="AE112" s="283">
        <f>+請求書!AE34</f>
        <v>0</v>
      </c>
      <c r="AF112" s="284">
        <f>+請求書!AF34</f>
        <v>0</v>
      </c>
      <c r="AG112" s="186"/>
      <c r="AH112" s="187"/>
      <c r="AI112" s="188"/>
      <c r="AK112" s="183" t="s">
        <v>29</v>
      </c>
      <c r="AL112" s="184"/>
      <c r="AM112" s="184"/>
      <c r="AN112" s="184"/>
      <c r="AO112" s="184"/>
      <c r="AP112" s="185"/>
      <c r="AQ112" s="177">
        <f>+基本項目!B19</f>
        <v>0</v>
      </c>
      <c r="AR112" s="178"/>
      <c r="AS112" s="178"/>
      <c r="AT112" s="178"/>
      <c r="AU112" s="179"/>
      <c r="AV112" s="80" t="str">
        <f>MID(基本項目!$K$20,1,1)</f>
        <v/>
      </c>
      <c r="AW112" s="82" t="str">
        <f>MID(基本項目!$K$20,2,1)</f>
        <v/>
      </c>
      <c r="AX112" s="82" t="str">
        <f>MID(基本項目!$K$20,3,1)</f>
        <v/>
      </c>
      <c r="AY112" s="82" t="str">
        <f>MID(基本項目!$K$20,4,1)</f>
        <v/>
      </c>
      <c r="AZ112" s="82" t="str">
        <f>MID(基本項目!$K$20,5,1)</f>
        <v/>
      </c>
      <c r="BA112" s="69" t="str">
        <f>MID(基本項目!$K$20,6,1)</f>
        <v/>
      </c>
      <c r="BB112" s="70" t="str">
        <f>MID(基本項目!$K$20,7,1)</f>
        <v/>
      </c>
    </row>
    <row r="113" spans="1:54" ht="17.25" customHeight="1">
      <c r="A113" s="200" t="s">
        <v>24</v>
      </c>
      <c r="B113" s="201"/>
      <c r="C113" s="201"/>
      <c r="D113" s="201"/>
      <c r="E113" s="201"/>
      <c r="F113" s="201"/>
      <c r="G113" s="201"/>
      <c r="H113" s="201"/>
      <c r="I113" s="201"/>
      <c r="J113" s="201"/>
      <c r="K113" s="201"/>
      <c r="L113" s="201"/>
      <c r="M113" s="201"/>
      <c r="N113" s="201"/>
      <c r="O113" s="201"/>
      <c r="P113" s="201"/>
      <c r="Q113" s="201"/>
      <c r="R113" s="201"/>
      <c r="S113" s="107"/>
      <c r="T113" s="107">
        <f>+T35</f>
        <v>10</v>
      </c>
      <c r="U113" s="107" t="s">
        <v>103</v>
      </c>
      <c r="V113" s="91"/>
      <c r="W113" s="282">
        <f>+請求書!W35</f>
        <v>0</v>
      </c>
      <c r="X113" s="283">
        <f>+請求書!X35</f>
        <v>0</v>
      </c>
      <c r="Y113" s="283">
        <f>+請求書!Y35</f>
        <v>0</v>
      </c>
      <c r="Z113" s="283">
        <f>+請求書!Z35</f>
        <v>0</v>
      </c>
      <c r="AA113" s="283">
        <f>+請求書!AA35</f>
        <v>0</v>
      </c>
      <c r="AB113" s="283">
        <f>+請求書!AB35</f>
        <v>0</v>
      </c>
      <c r="AC113" s="283">
        <f>+請求書!AC35</f>
        <v>0</v>
      </c>
      <c r="AD113" s="283">
        <f>+請求書!AD35</f>
        <v>0</v>
      </c>
      <c r="AE113" s="283">
        <f>+請求書!AE35</f>
        <v>0</v>
      </c>
      <c r="AF113" s="284">
        <f>+請求書!AF35</f>
        <v>0</v>
      </c>
      <c r="AG113" s="186"/>
      <c r="AH113" s="187"/>
      <c r="AI113" s="188"/>
      <c r="AK113" s="208" t="s">
        <v>30</v>
      </c>
      <c r="AL113" s="209"/>
      <c r="AM113" s="209"/>
      <c r="AN113" s="209"/>
      <c r="AO113" s="209"/>
      <c r="AP113" s="210"/>
      <c r="AQ113" s="71" t="str">
        <f>MID(基本項目!$B$21,1,1)</f>
        <v/>
      </c>
      <c r="AR113" s="72" t="str">
        <f>MID(基本項目!$B$21,2,1)</f>
        <v/>
      </c>
      <c r="AS113" s="72" t="str">
        <f>MID(基本項目!$B$21,3,1)</f>
        <v/>
      </c>
      <c r="AT113" s="72" t="str">
        <f>MID(基本項目!$B$21,4,1)</f>
        <v/>
      </c>
      <c r="AU113" s="72" t="str">
        <f>MID(基本項目!$B$21,5,1)</f>
        <v/>
      </c>
      <c r="AV113" s="72" t="str">
        <f>MID(基本項目!$B$21,6,1)</f>
        <v/>
      </c>
      <c r="AW113" s="72" t="str">
        <f>MID(基本項目!$B$21,7,1)</f>
        <v/>
      </c>
      <c r="AX113" s="72" t="str">
        <f>MID(基本項目!$B$21,8,1)</f>
        <v/>
      </c>
      <c r="AY113" s="72" t="str">
        <f>MID(基本項目!$B$21,9,1)</f>
        <v/>
      </c>
      <c r="AZ113" s="72" t="str">
        <f>MID(基本項目!$B$21,10,1)</f>
        <v/>
      </c>
      <c r="BA113" s="72" t="str">
        <f>MID(基本項目!$B$21,11,1)</f>
        <v/>
      </c>
      <c r="BB113" s="73" t="str">
        <f>MID(基本項目!$B$21,12,1)</f>
        <v/>
      </c>
    </row>
    <row r="114" spans="1:54" ht="17.25" customHeight="1">
      <c r="A114" s="200" t="s">
        <v>25</v>
      </c>
      <c r="B114" s="201"/>
      <c r="C114" s="201"/>
      <c r="D114" s="201"/>
      <c r="E114" s="201"/>
      <c r="F114" s="201"/>
      <c r="G114" s="201"/>
      <c r="H114" s="201"/>
      <c r="I114" s="201"/>
      <c r="J114" s="201"/>
      <c r="K114" s="201"/>
      <c r="L114" s="201"/>
      <c r="M114" s="201"/>
      <c r="N114" s="201"/>
      <c r="O114" s="201"/>
      <c r="P114" s="201"/>
      <c r="Q114" s="201"/>
      <c r="R114" s="201"/>
      <c r="S114" s="99"/>
      <c r="T114" s="99"/>
      <c r="U114" s="99"/>
      <c r="V114" s="100"/>
      <c r="W114" s="282">
        <f>+請求書!W36</f>
        <v>0</v>
      </c>
      <c r="X114" s="283">
        <f>+請求書!X36</f>
        <v>0</v>
      </c>
      <c r="Y114" s="283">
        <f>+請求書!Y36</f>
        <v>0</v>
      </c>
      <c r="Z114" s="283">
        <f>+請求書!Z36</f>
        <v>0</v>
      </c>
      <c r="AA114" s="283">
        <f>+請求書!AA36</f>
        <v>0</v>
      </c>
      <c r="AB114" s="283">
        <f>+請求書!AB36</f>
        <v>0</v>
      </c>
      <c r="AC114" s="283">
        <f>+請求書!AC36</f>
        <v>0</v>
      </c>
      <c r="AD114" s="283">
        <f>+請求書!AD36</f>
        <v>0</v>
      </c>
      <c r="AE114" s="283">
        <f>+請求書!AE36</f>
        <v>0</v>
      </c>
      <c r="AF114" s="284">
        <f>+請求書!AF36</f>
        <v>0</v>
      </c>
      <c r="AG114" s="186"/>
      <c r="AH114" s="187"/>
      <c r="AI114" s="188"/>
      <c r="AK114" s="211"/>
      <c r="AL114" s="212"/>
      <c r="AM114" s="212"/>
      <c r="AN114" s="212"/>
      <c r="AO114" s="212"/>
      <c r="AP114" s="213"/>
      <c r="AQ114" s="74" t="str">
        <f>MID(基本項目!$B$21,13,1)</f>
        <v/>
      </c>
      <c r="AR114" s="75" t="str">
        <f>MID(基本項目!$B$21,14,1)</f>
        <v/>
      </c>
      <c r="AS114" s="75" t="str">
        <f>MID(基本項目!$B$21,15,1)</f>
        <v/>
      </c>
      <c r="AT114" s="75" t="str">
        <f>MID(基本項目!$B$21,16,1)</f>
        <v/>
      </c>
      <c r="AU114" s="75" t="str">
        <f>MID(基本項目!$B$21,17,1)</f>
        <v/>
      </c>
      <c r="AV114" s="75" t="str">
        <f>MID(基本項目!$B$21,18,1)</f>
        <v/>
      </c>
      <c r="AW114" s="75" t="str">
        <f>MID(基本項目!$B$21,19,1)</f>
        <v/>
      </c>
      <c r="AX114" s="75" t="str">
        <f>MID(基本項目!$B$21,20,1)</f>
        <v/>
      </c>
      <c r="AY114" s="75" t="str">
        <f>MID(基本項目!$B$21,21,1)</f>
        <v/>
      </c>
      <c r="AZ114" s="75" t="str">
        <f>MID(基本項目!$B$21,22,1)</f>
        <v/>
      </c>
      <c r="BA114" s="75" t="str">
        <f>MID(基本項目!$B$21,23,1)</f>
        <v/>
      </c>
      <c r="BB114" s="76" t="str">
        <f>MID(基本項目!$B$21,24,1)</f>
        <v/>
      </c>
    </row>
    <row r="115" spans="1:54" ht="17.25" customHeight="1">
      <c r="A115" s="65"/>
      <c r="B115" s="65"/>
      <c r="C115" s="65"/>
      <c r="D115" s="64" t="s">
        <v>123</v>
      </c>
      <c r="E115" s="65"/>
      <c r="F115" s="65"/>
      <c r="G115" s="65"/>
      <c r="H115" s="65"/>
      <c r="I115" s="65"/>
      <c r="J115" s="65"/>
      <c r="K115" s="65"/>
      <c r="L115" s="65"/>
      <c r="M115" s="65"/>
      <c r="N115" s="65"/>
      <c r="O115" s="65"/>
      <c r="P115" s="65"/>
      <c r="Q115" s="65"/>
      <c r="R115" s="65"/>
      <c r="W115" s="121"/>
      <c r="X115" s="121"/>
      <c r="Y115" s="121"/>
      <c r="Z115" s="121"/>
      <c r="AA115" s="105"/>
      <c r="AB115" s="105"/>
      <c r="AC115" s="105"/>
      <c r="AD115" s="105"/>
      <c r="AE115" s="105"/>
      <c r="AF115" s="105"/>
      <c r="AK115" s="104"/>
      <c r="AL115" s="104"/>
      <c r="AM115" s="104"/>
      <c r="AN115" s="104"/>
      <c r="AO115" s="104"/>
      <c r="AP115" s="104"/>
      <c r="AQ115" s="63"/>
      <c r="AR115" s="63"/>
      <c r="AS115" s="63"/>
      <c r="AT115" s="63"/>
      <c r="AU115" s="63"/>
      <c r="AV115" s="63"/>
      <c r="AW115" s="63"/>
      <c r="AX115" s="63"/>
      <c r="AY115" s="63"/>
      <c r="AZ115" s="63"/>
      <c r="BA115" s="63"/>
      <c r="BB115" s="63"/>
    </row>
    <row r="116" spans="1:54" ht="17.25" customHeight="1">
      <c r="A116" s="65"/>
      <c r="B116" s="65"/>
      <c r="C116" s="65"/>
      <c r="D116" s="64" t="s">
        <v>124</v>
      </c>
      <c r="E116" s="65"/>
      <c r="F116" s="65"/>
      <c r="G116" s="65"/>
      <c r="H116" s="65"/>
      <c r="I116" s="65"/>
      <c r="J116" s="65"/>
      <c r="K116" s="65"/>
      <c r="L116" s="65"/>
      <c r="M116" s="65"/>
      <c r="N116" s="65"/>
      <c r="O116" s="65"/>
      <c r="P116" s="65"/>
      <c r="Q116" s="65"/>
      <c r="R116" s="65"/>
      <c r="W116" s="121"/>
      <c r="X116" s="121"/>
      <c r="Y116" s="121"/>
      <c r="Z116" s="121"/>
      <c r="AA116" s="105"/>
      <c r="AB116" s="105"/>
      <c r="AC116" s="105"/>
      <c r="AD116" s="105"/>
      <c r="AE116" s="105"/>
      <c r="AF116" s="105"/>
      <c r="AK116" s="104"/>
      <c r="AL116" s="104"/>
      <c r="AM116" s="104"/>
      <c r="AN116" s="104"/>
      <c r="AO116" s="104"/>
      <c r="AP116" s="104"/>
      <c r="AQ116" s="63"/>
      <c r="AR116" s="63"/>
      <c r="AS116" s="63"/>
      <c r="AT116" s="63"/>
      <c r="AU116" s="63"/>
      <c r="AV116" s="63"/>
      <c r="AW116" s="63"/>
      <c r="AX116" s="63"/>
      <c r="AY116" s="63"/>
      <c r="AZ116" s="63"/>
      <c r="BA116" s="63"/>
      <c r="BB116" s="63"/>
    </row>
    <row r="117" spans="1:54" ht="17.25" customHeight="1">
      <c r="D117" s="64" t="s">
        <v>125</v>
      </c>
      <c r="AK117" s="62"/>
      <c r="AL117" s="62"/>
      <c r="AM117" s="63"/>
      <c r="AN117" s="63"/>
      <c r="AO117" s="63"/>
      <c r="AP117" s="63"/>
      <c r="AQ117" s="63"/>
      <c r="AR117" s="63"/>
      <c r="BB117" s="98" t="str">
        <f>+BB39</f>
        <v>2023.06.01改訂</v>
      </c>
    </row>
  </sheetData>
  <sheetProtection algorithmName="SHA-512" hashValue="/WZdaNh5haAzBeb0XdvyQUT2Ui8IKx/UEub0m0hfp0llZmz1nCUNFGPwxEs+cdcrcYIAViYKlX8p7dFUr3K8dQ==" saltValue="giydmV7dW0GUwlu4Lo8HCA==" spinCount="100000" sheet="1" objects="1" scenarios="1" formatCells="0"/>
  <mergeCells count="395">
    <mergeCell ref="AQ71:AV71"/>
    <mergeCell ref="AW71:BB71"/>
    <mergeCell ref="AQ110:AV110"/>
    <mergeCell ref="AW110:BB110"/>
    <mergeCell ref="AT1:BB1"/>
    <mergeCell ref="AT40:BB40"/>
    <mergeCell ref="AT79:BB79"/>
    <mergeCell ref="A35:R35"/>
    <mergeCell ref="A74:R74"/>
    <mergeCell ref="H82:L82"/>
    <mergeCell ref="AG67:AI67"/>
    <mergeCell ref="AA68:AF68"/>
    <mergeCell ref="AG68:AI68"/>
    <mergeCell ref="AA70:AF70"/>
    <mergeCell ref="AG70:AI70"/>
    <mergeCell ref="D67:P67"/>
    <mergeCell ref="Q67:T67"/>
    <mergeCell ref="U67:V67"/>
    <mergeCell ref="W67:Z67"/>
    <mergeCell ref="AA69:AF69"/>
    <mergeCell ref="A36:R36"/>
    <mergeCell ref="A85:E86"/>
    <mergeCell ref="F85:L86"/>
    <mergeCell ref="M85:M86"/>
    <mergeCell ref="D108:P108"/>
    <mergeCell ref="Q108:T108"/>
    <mergeCell ref="D109:P109"/>
    <mergeCell ref="A112:R112"/>
    <mergeCell ref="W108:Z108"/>
    <mergeCell ref="AA106:AF106"/>
    <mergeCell ref="AG106:AI106"/>
    <mergeCell ref="AA107:AF107"/>
    <mergeCell ref="AG107:AI107"/>
    <mergeCell ref="AA109:AF109"/>
    <mergeCell ref="AG109:AI109"/>
    <mergeCell ref="D106:P106"/>
    <mergeCell ref="Q109:T109"/>
    <mergeCell ref="U109:V109"/>
    <mergeCell ref="W109:Z109"/>
    <mergeCell ref="D107:P107"/>
    <mergeCell ref="N85:O86"/>
    <mergeCell ref="W73:AF73"/>
    <mergeCell ref="AG73:AI73"/>
    <mergeCell ref="U68:V68"/>
    <mergeCell ref="H43:L43"/>
    <mergeCell ref="G49:AD50"/>
    <mergeCell ref="AG69:AI69"/>
    <mergeCell ref="D68:P68"/>
    <mergeCell ref="Q68:T68"/>
    <mergeCell ref="W68:Z68"/>
    <mergeCell ref="D69:P69"/>
    <mergeCell ref="Q69:T69"/>
    <mergeCell ref="D70:P70"/>
    <mergeCell ref="Q70:T70"/>
    <mergeCell ref="U70:V70"/>
    <mergeCell ref="W70:Z70"/>
    <mergeCell ref="U69:V69"/>
    <mergeCell ref="U65:V65"/>
    <mergeCell ref="W65:Z65"/>
    <mergeCell ref="AA63:AF63"/>
    <mergeCell ref="AA62:AF62"/>
    <mergeCell ref="AG62:AI62"/>
    <mergeCell ref="AA61:AF61"/>
    <mergeCell ref="AG61:AI61"/>
    <mergeCell ref="A114:R114"/>
    <mergeCell ref="AK110:AP110"/>
    <mergeCell ref="AK113:AP114"/>
    <mergeCell ref="W114:AF114"/>
    <mergeCell ref="AG114:AI114"/>
    <mergeCell ref="D111:P111"/>
    <mergeCell ref="Q111:T111"/>
    <mergeCell ref="U111:V111"/>
    <mergeCell ref="W111:Z111"/>
    <mergeCell ref="AA111:AF111"/>
    <mergeCell ref="D110:P110"/>
    <mergeCell ref="Q110:T110"/>
    <mergeCell ref="U110:V110"/>
    <mergeCell ref="W110:Z110"/>
    <mergeCell ref="AA110:AF110"/>
    <mergeCell ref="A113:R113"/>
    <mergeCell ref="W112:AF112"/>
    <mergeCell ref="AG112:AI112"/>
    <mergeCell ref="AK112:AP112"/>
    <mergeCell ref="W113:AF113"/>
    <mergeCell ref="AG113:AI113"/>
    <mergeCell ref="AQ112:AU112"/>
    <mergeCell ref="AA105:AF105"/>
    <mergeCell ref="AG105:AI105"/>
    <mergeCell ref="Q106:T106"/>
    <mergeCell ref="U106:V106"/>
    <mergeCell ref="W106:Z106"/>
    <mergeCell ref="AA108:AF108"/>
    <mergeCell ref="AG108:AI108"/>
    <mergeCell ref="AG110:AI110"/>
    <mergeCell ref="AG111:AI111"/>
    <mergeCell ref="AK111:AP111"/>
    <mergeCell ref="AU111:AY111"/>
    <mergeCell ref="Q107:T107"/>
    <mergeCell ref="U107:V107"/>
    <mergeCell ref="W107:Z107"/>
    <mergeCell ref="U108:V108"/>
    <mergeCell ref="D105:P105"/>
    <mergeCell ref="Q105:T105"/>
    <mergeCell ref="U105:V105"/>
    <mergeCell ref="W105:Z105"/>
    <mergeCell ref="D102:P102"/>
    <mergeCell ref="Q102:T102"/>
    <mergeCell ref="U102:V102"/>
    <mergeCell ref="W102:Z102"/>
    <mergeCell ref="AA104:AF104"/>
    <mergeCell ref="AG104:AI104"/>
    <mergeCell ref="D103:P103"/>
    <mergeCell ref="Q103:T103"/>
    <mergeCell ref="U103:V103"/>
    <mergeCell ref="W103:Z103"/>
    <mergeCell ref="D104:P104"/>
    <mergeCell ref="Q104:T104"/>
    <mergeCell ref="AG102:AI102"/>
    <mergeCell ref="AA103:AF103"/>
    <mergeCell ref="AG103:AI103"/>
    <mergeCell ref="U104:V104"/>
    <mergeCell ref="W104:Z104"/>
    <mergeCell ref="AA102:AF102"/>
    <mergeCell ref="AA101:AF101"/>
    <mergeCell ref="AG101:AI101"/>
    <mergeCell ref="AA100:AF100"/>
    <mergeCell ref="AG100:AI100"/>
    <mergeCell ref="D100:P100"/>
    <mergeCell ref="Q100:T100"/>
    <mergeCell ref="D101:P101"/>
    <mergeCell ref="Q101:T101"/>
    <mergeCell ref="U101:V101"/>
    <mergeCell ref="W101:Z101"/>
    <mergeCell ref="U100:V100"/>
    <mergeCell ref="W100:Z100"/>
    <mergeCell ref="AG98:AI98"/>
    <mergeCell ref="D99:P99"/>
    <mergeCell ref="Q99:T99"/>
    <mergeCell ref="U99:V99"/>
    <mergeCell ref="W99:Z99"/>
    <mergeCell ref="AA99:AF99"/>
    <mergeCell ref="AG99:AI99"/>
    <mergeCell ref="A98:C98"/>
    <mergeCell ref="D98:P98"/>
    <mergeCell ref="Q98:T98"/>
    <mergeCell ref="U98:V98"/>
    <mergeCell ref="W98:Z98"/>
    <mergeCell ref="AA98:AF98"/>
    <mergeCell ref="AK85:AK95"/>
    <mergeCell ref="AM87:BA87"/>
    <mergeCell ref="A88:E89"/>
    <mergeCell ref="AN94:AP94"/>
    <mergeCell ref="AR94:AT94"/>
    <mergeCell ref="AV94:AY94"/>
    <mergeCell ref="AN95:AP95"/>
    <mergeCell ref="AR95:AT95"/>
    <mergeCell ref="AV95:AY95"/>
    <mergeCell ref="AM89:BA89"/>
    <mergeCell ref="AM91:AQ92"/>
    <mergeCell ref="AS91:AZ92"/>
    <mergeCell ref="BA91:BB92"/>
    <mergeCell ref="U91:AF91"/>
    <mergeCell ref="N92:T95"/>
    <mergeCell ref="N91:T91"/>
    <mergeCell ref="B91:M91"/>
    <mergeCell ref="AG91:AI91"/>
    <mergeCell ref="U92:W95"/>
    <mergeCell ref="X92:AF95"/>
    <mergeCell ref="AG92:AI95"/>
    <mergeCell ref="A91:A95"/>
    <mergeCell ref="B92:M95"/>
    <mergeCell ref="G88:AD89"/>
    <mergeCell ref="AK73:AP73"/>
    <mergeCell ref="AQ73:AU73"/>
    <mergeCell ref="R79:AH79"/>
    <mergeCell ref="W81:AE81"/>
    <mergeCell ref="AK83:AN84"/>
    <mergeCell ref="A73:R73"/>
    <mergeCell ref="A75:R75"/>
    <mergeCell ref="W74:AF74"/>
    <mergeCell ref="AG74:AI74"/>
    <mergeCell ref="AK74:AP75"/>
    <mergeCell ref="W75:AF75"/>
    <mergeCell ref="AG75:AI75"/>
    <mergeCell ref="AK71:AP71"/>
    <mergeCell ref="D72:P72"/>
    <mergeCell ref="Q72:T72"/>
    <mergeCell ref="U72:V72"/>
    <mergeCell ref="W72:Z72"/>
    <mergeCell ref="AA72:AF72"/>
    <mergeCell ref="D71:P71"/>
    <mergeCell ref="Q71:T71"/>
    <mergeCell ref="U71:V71"/>
    <mergeCell ref="W71:Z71"/>
    <mergeCell ref="AA71:AF71"/>
    <mergeCell ref="AG71:AI71"/>
    <mergeCell ref="AG72:AI72"/>
    <mergeCell ref="AK72:AP72"/>
    <mergeCell ref="AU72:AY72"/>
    <mergeCell ref="W69:Z69"/>
    <mergeCell ref="AA67:AF67"/>
    <mergeCell ref="AG63:AI63"/>
    <mergeCell ref="AA64:AF64"/>
    <mergeCell ref="AG64:AI64"/>
    <mergeCell ref="AA66:AF66"/>
    <mergeCell ref="AG66:AI66"/>
    <mergeCell ref="D63:P63"/>
    <mergeCell ref="Q63:T63"/>
    <mergeCell ref="U63:V63"/>
    <mergeCell ref="W63:Z63"/>
    <mergeCell ref="AA65:AF65"/>
    <mergeCell ref="AG65:AI65"/>
    <mergeCell ref="D64:P64"/>
    <mergeCell ref="Q64:T64"/>
    <mergeCell ref="U64:V64"/>
    <mergeCell ref="W64:Z64"/>
    <mergeCell ref="D65:P65"/>
    <mergeCell ref="Q65:T65"/>
    <mergeCell ref="D66:P66"/>
    <mergeCell ref="Q66:T66"/>
    <mergeCell ref="U66:V66"/>
    <mergeCell ref="W66:Z66"/>
    <mergeCell ref="D61:P61"/>
    <mergeCell ref="Q61:T61"/>
    <mergeCell ref="D62:P62"/>
    <mergeCell ref="Q62:T62"/>
    <mergeCell ref="U62:V62"/>
    <mergeCell ref="W62:Z62"/>
    <mergeCell ref="U61:V61"/>
    <mergeCell ref="W61:Z61"/>
    <mergeCell ref="N52:T52"/>
    <mergeCell ref="B52:M52"/>
    <mergeCell ref="U53:W56"/>
    <mergeCell ref="X53:AF56"/>
    <mergeCell ref="AG59:AI59"/>
    <mergeCell ref="D60:P60"/>
    <mergeCell ref="Q60:T60"/>
    <mergeCell ref="U60:V60"/>
    <mergeCell ref="W60:Z60"/>
    <mergeCell ref="AA60:AF60"/>
    <mergeCell ref="AG60:AI60"/>
    <mergeCell ref="A59:C59"/>
    <mergeCell ref="D59:P59"/>
    <mergeCell ref="Q59:T59"/>
    <mergeCell ref="U59:V59"/>
    <mergeCell ref="W59:Z59"/>
    <mergeCell ref="AA59:AF59"/>
    <mergeCell ref="AG52:AI52"/>
    <mergeCell ref="N53:T56"/>
    <mergeCell ref="U52:AF52"/>
    <mergeCell ref="A52:A56"/>
    <mergeCell ref="R40:AH40"/>
    <mergeCell ref="W42:AE42"/>
    <mergeCell ref="AK44:AN45"/>
    <mergeCell ref="A46:E47"/>
    <mergeCell ref="F46:L47"/>
    <mergeCell ref="M46:M47"/>
    <mergeCell ref="N46:O47"/>
    <mergeCell ref="AK46:AK56"/>
    <mergeCell ref="AM48:BA48"/>
    <mergeCell ref="A49:E50"/>
    <mergeCell ref="AN55:AP55"/>
    <mergeCell ref="AR55:AT55"/>
    <mergeCell ref="AV55:AY55"/>
    <mergeCell ref="AN56:AP56"/>
    <mergeCell ref="AR56:AT56"/>
    <mergeCell ref="AV56:AY56"/>
    <mergeCell ref="AM50:BA50"/>
    <mergeCell ref="AM52:AQ53"/>
    <mergeCell ref="AS52:AZ53"/>
    <mergeCell ref="BA52:BB53"/>
    <mergeCell ref="AG53:AI56"/>
    <mergeCell ref="B53:M56"/>
    <mergeCell ref="AK7:AK17"/>
    <mergeCell ref="AM11:BA11"/>
    <mergeCell ref="AM13:AQ14"/>
    <mergeCell ref="AS13:AZ14"/>
    <mergeCell ref="BA13:BB14"/>
    <mergeCell ref="AK5:AN6"/>
    <mergeCell ref="AR16:AT16"/>
    <mergeCell ref="AR17:AT17"/>
    <mergeCell ref="AV16:AY16"/>
    <mergeCell ref="AV17:AY17"/>
    <mergeCell ref="AN16:AP16"/>
    <mergeCell ref="AN17:AP17"/>
    <mergeCell ref="AM8:BA10"/>
    <mergeCell ref="U24:V24"/>
    <mergeCell ref="U25:V25"/>
    <mergeCell ref="W27:Z27"/>
    <mergeCell ref="W28:Z28"/>
    <mergeCell ref="AG35:AI35"/>
    <mergeCell ref="AG36:AI36"/>
    <mergeCell ref="W21:Z21"/>
    <mergeCell ref="AA21:AF21"/>
    <mergeCell ref="D23:P23"/>
    <mergeCell ref="R1:AH1"/>
    <mergeCell ref="AA20:AF20"/>
    <mergeCell ref="A10:E11"/>
    <mergeCell ref="D20:P20"/>
    <mergeCell ref="A20:C20"/>
    <mergeCell ref="Q20:T20"/>
    <mergeCell ref="F7:L8"/>
    <mergeCell ref="N7:O8"/>
    <mergeCell ref="U20:V20"/>
    <mergeCell ref="W20:Z20"/>
    <mergeCell ref="AG20:AI20"/>
    <mergeCell ref="W3:AE3"/>
    <mergeCell ref="A7:E8"/>
    <mergeCell ref="M7:M8"/>
    <mergeCell ref="H4:L4"/>
    <mergeCell ref="G10:AD11"/>
    <mergeCell ref="D24:P24"/>
    <mergeCell ref="AK34:AP34"/>
    <mergeCell ref="AK35:AP36"/>
    <mergeCell ref="W34:AF34"/>
    <mergeCell ref="W35:AF35"/>
    <mergeCell ref="W36:AF36"/>
    <mergeCell ref="AA22:AF22"/>
    <mergeCell ref="AA23:AF23"/>
    <mergeCell ref="AA24:AF24"/>
    <mergeCell ref="Q23:T23"/>
    <mergeCell ref="Q24:T24"/>
    <mergeCell ref="D33:P33"/>
    <mergeCell ref="AA25:AF25"/>
    <mergeCell ref="AA32:AF32"/>
    <mergeCell ref="W30:Z30"/>
    <mergeCell ref="W31:Z31"/>
    <mergeCell ref="W32:Z32"/>
    <mergeCell ref="W29:Z29"/>
    <mergeCell ref="Q28:T28"/>
    <mergeCell ref="Q29:T29"/>
    <mergeCell ref="Q30:T30"/>
    <mergeCell ref="Q31:T31"/>
    <mergeCell ref="Q25:T25"/>
    <mergeCell ref="Q26:T26"/>
    <mergeCell ref="U21:V21"/>
    <mergeCell ref="D22:P22"/>
    <mergeCell ref="D21:P21"/>
    <mergeCell ref="U22:V22"/>
    <mergeCell ref="A34:R34"/>
    <mergeCell ref="D31:P31"/>
    <mergeCell ref="D32:P32"/>
    <mergeCell ref="D25:P25"/>
    <mergeCell ref="D26:P26"/>
    <mergeCell ref="D27:P27"/>
    <mergeCell ref="D28:P28"/>
    <mergeCell ref="U31:V31"/>
    <mergeCell ref="Q32:T32"/>
    <mergeCell ref="U26:V26"/>
    <mergeCell ref="U27:V27"/>
    <mergeCell ref="D29:P29"/>
    <mergeCell ref="D30:P30"/>
    <mergeCell ref="U28:V28"/>
    <mergeCell ref="U29:V29"/>
    <mergeCell ref="U30:V30"/>
    <mergeCell ref="Q27:T27"/>
    <mergeCell ref="Q21:T21"/>
    <mergeCell ref="Q22:T22"/>
    <mergeCell ref="Q33:T33"/>
    <mergeCell ref="U23:V23"/>
    <mergeCell ref="W33:Z33"/>
    <mergeCell ref="U32:V32"/>
    <mergeCell ref="U33:V33"/>
    <mergeCell ref="W22:Z22"/>
    <mergeCell ref="W23:Z23"/>
    <mergeCell ref="W24:Z24"/>
    <mergeCell ref="W25:Z25"/>
    <mergeCell ref="W26:Z26"/>
    <mergeCell ref="AG21:AI21"/>
    <mergeCell ref="AG22:AI22"/>
    <mergeCell ref="AA33:AF33"/>
    <mergeCell ref="AA26:AF26"/>
    <mergeCell ref="AA27:AF27"/>
    <mergeCell ref="AA28:AF28"/>
    <mergeCell ref="AA29:AF29"/>
    <mergeCell ref="AA30:AF30"/>
    <mergeCell ref="AA31:AF31"/>
    <mergeCell ref="AG23:AI23"/>
    <mergeCell ref="AG24:AI24"/>
    <mergeCell ref="AG25:AI25"/>
    <mergeCell ref="AG26:AI26"/>
    <mergeCell ref="AU33:AY33"/>
    <mergeCell ref="AG27:AI27"/>
    <mergeCell ref="AG28:AI28"/>
    <mergeCell ref="AG29:AI29"/>
    <mergeCell ref="AG30:AI30"/>
    <mergeCell ref="AQ34:AU34"/>
    <mergeCell ref="AK33:AP33"/>
    <mergeCell ref="AG31:AI31"/>
    <mergeCell ref="AG32:AI32"/>
    <mergeCell ref="AG33:AI33"/>
    <mergeCell ref="AG34:AI34"/>
    <mergeCell ref="AK32:AP32"/>
    <mergeCell ref="AQ32:AV32"/>
    <mergeCell ref="AW32:BB32"/>
  </mergeCells>
  <phoneticPr fontId="4"/>
  <printOptions horizontalCentered="1"/>
  <pageMargins left="0.39370078740157483" right="0.39370078740157483" top="0.59055118110236227" bottom="0.39370078740157483" header="0.51181102362204722" footer="0.51181102362204722"/>
  <pageSetup paperSize="9" scale="94" orientation="landscape" r:id="rId1"/>
  <headerFooter alignWithMargins="0"/>
  <rowBreaks count="2" manualBreakCount="2">
    <brk id="39" max="16383" man="1"/>
    <brk id="78"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W34"/>
  <sheetViews>
    <sheetView topLeftCell="A4" zoomScale="90" zoomScaleNormal="90" workbookViewId="0">
      <selection activeCell="J4" sqref="J4:L4"/>
    </sheetView>
  </sheetViews>
  <sheetFormatPr defaultColWidth="8" defaultRowHeight="15" customHeight="1"/>
  <cols>
    <col min="1" max="3" width="3.375" style="16" customWidth="1"/>
    <col min="4" max="4" width="39" style="16" customWidth="1"/>
    <col min="5" max="5" width="15.625" style="16" customWidth="1"/>
    <col min="6" max="6" width="9.875" style="16" customWidth="1"/>
    <col min="7" max="7" width="12.125" style="16" customWidth="1"/>
    <col min="8" max="8" width="21.75" style="16" customWidth="1"/>
    <col min="9" max="9" width="9.875" style="16" customWidth="1"/>
    <col min="10" max="10" width="7.5" style="16" customWidth="1"/>
    <col min="11" max="11" width="6.875" style="16" customWidth="1"/>
    <col min="12" max="16384" width="8" style="16"/>
  </cols>
  <sheetData>
    <row r="1" spans="1:23" ht="19.5" customHeight="1">
      <c r="I1" s="37" t="s">
        <v>90</v>
      </c>
      <c r="J1" s="38" t="str">
        <f>+基本項目!K5</f>
        <v/>
      </c>
      <c r="K1" s="39" t="s">
        <v>91</v>
      </c>
      <c r="L1" s="16" t="str">
        <f>+基本項目!L5</f>
        <v>000</v>
      </c>
    </row>
    <row r="2" spans="1:23" ht="18.75">
      <c r="E2" s="17" t="s">
        <v>74</v>
      </c>
      <c r="I2" s="308">
        <f>+基本項目!B7</f>
        <v>0</v>
      </c>
      <c r="J2" s="308"/>
      <c r="K2" s="308"/>
      <c r="L2" s="308"/>
    </row>
    <row r="3" spans="1:23" ht="18" customHeight="1">
      <c r="E3" s="17"/>
      <c r="I3" s="308">
        <f>+基本項目!B9</f>
        <v>0</v>
      </c>
      <c r="J3" s="308"/>
      <c r="K3" s="308"/>
      <c r="L3" s="308"/>
    </row>
    <row r="4" spans="1:23" ht="17.25" customHeight="1">
      <c r="A4" s="304">
        <f>+基本項目!B23</f>
        <v>0</v>
      </c>
      <c r="B4" s="304"/>
      <c r="C4" s="304"/>
      <c r="D4" s="84">
        <f>+基本項目!B24</f>
        <v>0</v>
      </c>
      <c r="J4" s="297" t="s">
        <v>79</v>
      </c>
      <c r="K4" s="297"/>
      <c r="L4" s="297"/>
    </row>
    <row r="5" spans="1:23" ht="4.5" customHeight="1"/>
    <row r="6" spans="1:23" ht="17.25" customHeight="1">
      <c r="A6" s="19" t="s">
        <v>75</v>
      </c>
      <c r="B6" s="21" t="s">
        <v>80</v>
      </c>
      <c r="C6" s="19" t="s">
        <v>76</v>
      </c>
      <c r="D6" s="20" t="s">
        <v>77</v>
      </c>
      <c r="E6" s="19" t="s">
        <v>18</v>
      </c>
      <c r="F6" s="19" t="s">
        <v>19</v>
      </c>
      <c r="G6" s="19" t="s">
        <v>20</v>
      </c>
      <c r="H6" s="19" t="s">
        <v>21</v>
      </c>
      <c r="I6" s="298" t="s">
        <v>22</v>
      </c>
      <c r="J6" s="299"/>
      <c r="K6" s="299"/>
      <c r="L6" s="300"/>
      <c r="M6" s="18"/>
      <c r="P6" s="18"/>
      <c r="Q6" s="18"/>
      <c r="R6" s="18"/>
      <c r="S6" s="18"/>
      <c r="T6" s="18"/>
      <c r="V6" s="18"/>
      <c r="W6" s="18"/>
    </row>
    <row r="7" spans="1:23" ht="17.25" customHeight="1">
      <c r="A7" s="26"/>
      <c r="B7" s="27" t="s">
        <v>80</v>
      </c>
      <c r="C7" s="26"/>
      <c r="D7" s="31"/>
      <c r="E7" s="94"/>
      <c r="F7" s="33"/>
      <c r="G7" s="92"/>
      <c r="H7" s="93">
        <f>ROUND(E7*G7,0)</f>
        <v>0</v>
      </c>
      <c r="I7" s="301"/>
      <c r="J7" s="302"/>
      <c r="K7" s="302"/>
      <c r="L7" s="303"/>
    </row>
    <row r="8" spans="1:23" ht="17.25" customHeight="1">
      <c r="A8" s="22"/>
      <c r="B8" s="23" t="s">
        <v>80</v>
      </c>
      <c r="C8" s="22"/>
      <c r="D8" s="31"/>
      <c r="E8" s="94"/>
      <c r="F8" s="33"/>
      <c r="G8" s="92"/>
      <c r="H8" s="95">
        <f t="shared" ref="H8:H32" si="0">ROUND(E8*G8,0)</f>
        <v>0</v>
      </c>
      <c r="I8" s="294"/>
      <c r="J8" s="295"/>
      <c r="K8" s="295"/>
      <c r="L8" s="296"/>
    </row>
    <row r="9" spans="1:23" ht="17.25" customHeight="1">
      <c r="A9" s="22"/>
      <c r="B9" s="23" t="s">
        <v>80</v>
      </c>
      <c r="C9" s="22"/>
      <c r="D9" s="31"/>
      <c r="E9" s="94"/>
      <c r="F9" s="33"/>
      <c r="G9" s="92"/>
      <c r="H9" s="95">
        <f t="shared" si="0"/>
        <v>0</v>
      </c>
      <c r="I9" s="294"/>
      <c r="J9" s="295"/>
      <c r="K9" s="295"/>
      <c r="L9" s="296"/>
    </row>
    <row r="10" spans="1:23" ht="17.25" customHeight="1">
      <c r="A10" s="22"/>
      <c r="B10" s="23" t="s">
        <v>80</v>
      </c>
      <c r="C10" s="22"/>
      <c r="D10" s="31"/>
      <c r="E10" s="94"/>
      <c r="F10" s="33"/>
      <c r="G10" s="92"/>
      <c r="H10" s="95">
        <f t="shared" si="0"/>
        <v>0</v>
      </c>
      <c r="I10" s="294"/>
      <c r="J10" s="295"/>
      <c r="K10" s="295"/>
      <c r="L10" s="296"/>
    </row>
    <row r="11" spans="1:23" ht="17.25" customHeight="1">
      <c r="A11" s="22"/>
      <c r="B11" s="23" t="s">
        <v>80</v>
      </c>
      <c r="C11" s="22"/>
      <c r="D11" s="31"/>
      <c r="E11" s="94"/>
      <c r="F11" s="33"/>
      <c r="G11" s="92"/>
      <c r="H11" s="95">
        <f t="shared" si="0"/>
        <v>0</v>
      </c>
      <c r="I11" s="294"/>
      <c r="J11" s="295"/>
      <c r="K11" s="295"/>
      <c r="L11" s="296"/>
    </row>
    <row r="12" spans="1:23" ht="17.25" customHeight="1">
      <c r="A12" s="22"/>
      <c r="B12" s="23" t="s">
        <v>80</v>
      </c>
      <c r="C12" s="22"/>
      <c r="D12" s="31"/>
      <c r="E12" s="94"/>
      <c r="F12" s="33"/>
      <c r="G12" s="92"/>
      <c r="H12" s="95">
        <f t="shared" si="0"/>
        <v>0</v>
      </c>
      <c r="I12" s="294"/>
      <c r="J12" s="295"/>
      <c r="K12" s="295"/>
      <c r="L12" s="296"/>
    </row>
    <row r="13" spans="1:23" ht="17.25" customHeight="1">
      <c r="A13" s="22"/>
      <c r="B13" s="23" t="s">
        <v>80</v>
      </c>
      <c r="C13" s="22"/>
      <c r="D13" s="31"/>
      <c r="E13" s="94"/>
      <c r="F13" s="33"/>
      <c r="G13" s="92"/>
      <c r="H13" s="95">
        <f t="shared" si="0"/>
        <v>0</v>
      </c>
      <c r="I13" s="294"/>
      <c r="J13" s="295"/>
      <c r="K13" s="295"/>
      <c r="L13" s="296"/>
    </row>
    <row r="14" spans="1:23" ht="17.25" customHeight="1">
      <c r="A14" s="22"/>
      <c r="B14" s="23" t="s">
        <v>80</v>
      </c>
      <c r="C14" s="22"/>
      <c r="D14" s="31"/>
      <c r="E14" s="94"/>
      <c r="F14" s="33"/>
      <c r="G14" s="92"/>
      <c r="H14" s="95">
        <f t="shared" si="0"/>
        <v>0</v>
      </c>
      <c r="I14" s="294"/>
      <c r="J14" s="295"/>
      <c r="K14" s="295"/>
      <c r="L14" s="296"/>
    </row>
    <row r="15" spans="1:23" ht="17.25" customHeight="1">
      <c r="A15" s="22"/>
      <c r="B15" s="23" t="s">
        <v>80</v>
      </c>
      <c r="C15" s="22"/>
      <c r="D15" s="31"/>
      <c r="E15" s="94"/>
      <c r="F15" s="33"/>
      <c r="G15" s="92"/>
      <c r="H15" s="95">
        <f t="shared" si="0"/>
        <v>0</v>
      </c>
      <c r="I15" s="294"/>
      <c r="J15" s="295"/>
      <c r="K15" s="295"/>
      <c r="L15" s="296"/>
    </row>
    <row r="16" spans="1:23" ht="17.25" customHeight="1">
      <c r="A16" s="22"/>
      <c r="B16" s="23" t="s">
        <v>80</v>
      </c>
      <c r="C16" s="22"/>
      <c r="D16" s="31"/>
      <c r="E16" s="94"/>
      <c r="F16" s="33"/>
      <c r="G16" s="92"/>
      <c r="H16" s="95">
        <f t="shared" si="0"/>
        <v>0</v>
      </c>
      <c r="I16" s="294"/>
      <c r="J16" s="295"/>
      <c r="K16" s="295"/>
      <c r="L16" s="296"/>
    </row>
    <row r="17" spans="1:12" ht="17.25" customHeight="1">
      <c r="A17" s="22"/>
      <c r="B17" s="23" t="s">
        <v>80</v>
      </c>
      <c r="C17" s="22"/>
      <c r="D17" s="31"/>
      <c r="E17" s="94"/>
      <c r="F17" s="33"/>
      <c r="G17" s="92"/>
      <c r="H17" s="95">
        <f t="shared" si="0"/>
        <v>0</v>
      </c>
      <c r="I17" s="294"/>
      <c r="J17" s="295"/>
      <c r="K17" s="295"/>
      <c r="L17" s="296"/>
    </row>
    <row r="18" spans="1:12" ht="17.25" customHeight="1">
      <c r="A18" s="22"/>
      <c r="B18" s="23" t="s">
        <v>80</v>
      </c>
      <c r="C18" s="22"/>
      <c r="D18" s="31"/>
      <c r="E18" s="94"/>
      <c r="F18" s="33"/>
      <c r="G18" s="92"/>
      <c r="H18" s="95">
        <f t="shared" si="0"/>
        <v>0</v>
      </c>
      <c r="I18" s="294"/>
      <c r="J18" s="295"/>
      <c r="K18" s="295"/>
      <c r="L18" s="296"/>
    </row>
    <row r="19" spans="1:12" ht="17.25" customHeight="1">
      <c r="A19" s="22"/>
      <c r="B19" s="23" t="s">
        <v>80</v>
      </c>
      <c r="C19" s="22"/>
      <c r="D19" s="31"/>
      <c r="E19" s="94"/>
      <c r="F19" s="33"/>
      <c r="G19" s="92"/>
      <c r="H19" s="95">
        <f t="shared" si="0"/>
        <v>0</v>
      </c>
      <c r="I19" s="294"/>
      <c r="J19" s="295"/>
      <c r="K19" s="295"/>
      <c r="L19" s="296"/>
    </row>
    <row r="20" spans="1:12" ht="17.25" customHeight="1">
      <c r="A20" s="22"/>
      <c r="B20" s="23" t="s">
        <v>80</v>
      </c>
      <c r="C20" s="22"/>
      <c r="D20" s="31"/>
      <c r="E20" s="94"/>
      <c r="F20" s="33"/>
      <c r="G20" s="92"/>
      <c r="H20" s="95">
        <f t="shared" si="0"/>
        <v>0</v>
      </c>
      <c r="I20" s="294"/>
      <c r="J20" s="295"/>
      <c r="K20" s="295"/>
      <c r="L20" s="296"/>
    </row>
    <row r="21" spans="1:12" ht="17.25" customHeight="1">
      <c r="A21" s="22"/>
      <c r="B21" s="23" t="s">
        <v>80</v>
      </c>
      <c r="C21" s="22"/>
      <c r="D21" s="31"/>
      <c r="E21" s="94"/>
      <c r="F21" s="33"/>
      <c r="G21" s="92"/>
      <c r="H21" s="95">
        <f t="shared" si="0"/>
        <v>0</v>
      </c>
      <c r="I21" s="294"/>
      <c r="J21" s="295"/>
      <c r="K21" s="295"/>
      <c r="L21" s="296"/>
    </row>
    <row r="22" spans="1:12" ht="17.25" customHeight="1">
      <c r="A22" s="22"/>
      <c r="B22" s="23" t="s">
        <v>80</v>
      </c>
      <c r="C22" s="22"/>
      <c r="D22" s="31"/>
      <c r="E22" s="94"/>
      <c r="F22" s="33"/>
      <c r="G22" s="92"/>
      <c r="H22" s="95">
        <f t="shared" si="0"/>
        <v>0</v>
      </c>
      <c r="I22" s="294"/>
      <c r="J22" s="295"/>
      <c r="K22" s="295"/>
      <c r="L22" s="296"/>
    </row>
    <row r="23" spans="1:12" ht="17.25" customHeight="1">
      <c r="A23" s="22"/>
      <c r="B23" s="23" t="s">
        <v>80</v>
      </c>
      <c r="C23" s="22"/>
      <c r="D23" s="31"/>
      <c r="E23" s="94"/>
      <c r="F23" s="33"/>
      <c r="G23" s="92"/>
      <c r="H23" s="95">
        <f t="shared" si="0"/>
        <v>0</v>
      </c>
      <c r="I23" s="294"/>
      <c r="J23" s="295"/>
      <c r="K23" s="295"/>
      <c r="L23" s="296"/>
    </row>
    <row r="24" spans="1:12" ht="17.25" customHeight="1">
      <c r="A24" s="22"/>
      <c r="B24" s="23" t="s">
        <v>80</v>
      </c>
      <c r="C24" s="22"/>
      <c r="D24" s="31"/>
      <c r="E24" s="94"/>
      <c r="F24" s="33"/>
      <c r="G24" s="92"/>
      <c r="H24" s="95">
        <f t="shared" si="0"/>
        <v>0</v>
      </c>
      <c r="I24" s="294"/>
      <c r="J24" s="295"/>
      <c r="K24" s="295"/>
      <c r="L24" s="296"/>
    </row>
    <row r="25" spans="1:12" ht="17.25" customHeight="1">
      <c r="A25" s="22"/>
      <c r="B25" s="23" t="s">
        <v>80</v>
      </c>
      <c r="C25" s="22"/>
      <c r="D25" s="22"/>
      <c r="E25" s="94"/>
      <c r="F25" s="33"/>
      <c r="G25" s="92"/>
      <c r="H25" s="95">
        <f t="shared" si="0"/>
        <v>0</v>
      </c>
      <c r="I25" s="294"/>
      <c r="J25" s="295"/>
      <c r="K25" s="295"/>
      <c r="L25" s="296"/>
    </row>
    <row r="26" spans="1:12" ht="17.25" customHeight="1">
      <c r="A26" s="22"/>
      <c r="B26" s="23" t="s">
        <v>80</v>
      </c>
      <c r="C26" s="22"/>
      <c r="D26" s="22"/>
      <c r="E26" s="94"/>
      <c r="F26" s="33"/>
      <c r="G26" s="92"/>
      <c r="H26" s="95">
        <f t="shared" si="0"/>
        <v>0</v>
      </c>
      <c r="I26" s="294"/>
      <c r="J26" s="295"/>
      <c r="K26" s="295"/>
      <c r="L26" s="296"/>
    </row>
    <row r="27" spans="1:12" ht="17.25" customHeight="1">
      <c r="A27" s="22"/>
      <c r="B27" s="23" t="s">
        <v>80</v>
      </c>
      <c r="C27" s="22"/>
      <c r="D27" s="22"/>
      <c r="E27" s="94"/>
      <c r="F27" s="33"/>
      <c r="G27" s="92"/>
      <c r="H27" s="95">
        <f t="shared" si="0"/>
        <v>0</v>
      </c>
      <c r="I27" s="294"/>
      <c r="J27" s="295"/>
      <c r="K27" s="295"/>
      <c r="L27" s="296"/>
    </row>
    <row r="28" spans="1:12" ht="17.25" customHeight="1">
      <c r="A28" s="22"/>
      <c r="B28" s="23" t="s">
        <v>80</v>
      </c>
      <c r="C28" s="22"/>
      <c r="D28" s="22"/>
      <c r="E28" s="94"/>
      <c r="F28" s="33"/>
      <c r="G28" s="92"/>
      <c r="H28" s="95">
        <f t="shared" si="0"/>
        <v>0</v>
      </c>
      <c r="I28" s="294"/>
      <c r="J28" s="295"/>
      <c r="K28" s="295"/>
      <c r="L28" s="296"/>
    </row>
    <row r="29" spans="1:12" ht="17.25" customHeight="1">
      <c r="A29" s="22"/>
      <c r="B29" s="23" t="s">
        <v>80</v>
      </c>
      <c r="C29" s="22"/>
      <c r="D29" s="22"/>
      <c r="E29" s="94"/>
      <c r="F29" s="33"/>
      <c r="G29" s="92"/>
      <c r="H29" s="95">
        <f t="shared" si="0"/>
        <v>0</v>
      </c>
      <c r="I29" s="294"/>
      <c r="J29" s="295"/>
      <c r="K29" s="295"/>
      <c r="L29" s="296"/>
    </row>
    <row r="30" spans="1:12" ht="17.25" customHeight="1">
      <c r="A30" s="22"/>
      <c r="B30" s="23" t="s">
        <v>80</v>
      </c>
      <c r="C30" s="22"/>
      <c r="D30" s="22"/>
      <c r="E30" s="94"/>
      <c r="F30" s="33"/>
      <c r="G30" s="92"/>
      <c r="H30" s="95">
        <f t="shared" si="0"/>
        <v>0</v>
      </c>
      <c r="I30" s="294"/>
      <c r="J30" s="295"/>
      <c r="K30" s="295"/>
      <c r="L30" s="296"/>
    </row>
    <row r="31" spans="1:12" ht="17.25" customHeight="1">
      <c r="A31" s="22"/>
      <c r="B31" s="23" t="s">
        <v>80</v>
      </c>
      <c r="C31" s="22"/>
      <c r="D31" s="22"/>
      <c r="E31" s="94"/>
      <c r="F31" s="33"/>
      <c r="G31" s="92"/>
      <c r="H31" s="95">
        <f t="shared" si="0"/>
        <v>0</v>
      </c>
      <c r="I31" s="294"/>
      <c r="J31" s="295"/>
      <c r="K31" s="295"/>
      <c r="L31" s="296"/>
    </row>
    <row r="32" spans="1:12" ht="17.25" customHeight="1">
      <c r="A32" s="22"/>
      <c r="B32" s="23" t="s">
        <v>80</v>
      </c>
      <c r="C32" s="22"/>
      <c r="D32" s="22"/>
      <c r="E32" s="94"/>
      <c r="F32" s="33"/>
      <c r="G32" s="92"/>
      <c r="H32" s="95">
        <f t="shared" si="0"/>
        <v>0</v>
      </c>
      <c r="I32" s="294"/>
      <c r="J32" s="295"/>
      <c r="K32" s="295"/>
      <c r="L32" s="296"/>
    </row>
    <row r="33" spans="1:12" ht="17.25" customHeight="1">
      <c r="A33" s="24"/>
      <c r="B33" s="25" t="s">
        <v>80</v>
      </c>
      <c r="C33" s="24"/>
      <c r="D33" s="32" t="s">
        <v>87</v>
      </c>
      <c r="E33" s="30"/>
      <c r="F33" s="34"/>
      <c r="G33" s="29"/>
      <c r="H33" s="28">
        <f>SUM(H7:H32)</f>
        <v>0</v>
      </c>
      <c r="I33" s="305"/>
      <c r="J33" s="306"/>
      <c r="K33" s="306"/>
      <c r="L33" s="307"/>
    </row>
    <row r="34" spans="1:12" ht="15" customHeight="1">
      <c r="D34" s="16" t="s">
        <v>151</v>
      </c>
      <c r="K34" s="96"/>
      <c r="L34" s="97" t="s">
        <v>155</v>
      </c>
    </row>
  </sheetData>
  <mergeCells count="32">
    <mergeCell ref="I33:L33"/>
    <mergeCell ref="I2:L2"/>
    <mergeCell ref="I3:L3"/>
    <mergeCell ref="I26:L26"/>
    <mergeCell ref="I27:L27"/>
    <mergeCell ref="I28:L28"/>
    <mergeCell ref="I30:L30"/>
    <mergeCell ref="I31:L31"/>
    <mergeCell ref="I32:L32"/>
    <mergeCell ref="I23:L23"/>
    <mergeCell ref="I24:L24"/>
    <mergeCell ref="I25:L25"/>
    <mergeCell ref="I29:L29"/>
    <mergeCell ref="I21:L21"/>
    <mergeCell ref="I22:L22"/>
    <mergeCell ref="I20:L20"/>
    <mergeCell ref="A4:C4"/>
    <mergeCell ref="I17:L17"/>
    <mergeCell ref="I18:L18"/>
    <mergeCell ref="I11:L11"/>
    <mergeCell ref="I12:L12"/>
    <mergeCell ref="I13:L13"/>
    <mergeCell ref="I14:L14"/>
    <mergeCell ref="I15:L15"/>
    <mergeCell ref="I19:L19"/>
    <mergeCell ref="J4:L4"/>
    <mergeCell ref="I6:L6"/>
    <mergeCell ref="I7:L7"/>
    <mergeCell ref="I8:L8"/>
    <mergeCell ref="I9:L9"/>
    <mergeCell ref="I16:L16"/>
    <mergeCell ref="I10:L10"/>
  </mergeCells>
  <phoneticPr fontId="21"/>
  <printOptions horizontalCentered="1"/>
  <pageMargins left="0.39370078740157483" right="0.39370078740157483" top="0.59055118110236227" bottom="0.15748031496062992" header="0.15748031496062992" footer="0.51181102362204722"/>
  <pageSetup paperSize="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注意事項</vt:lpstr>
      <vt:lpstr>会則抜粋</vt:lpstr>
      <vt:lpstr>記載例1</vt:lpstr>
      <vt:lpstr>記載例2</vt:lpstr>
      <vt:lpstr>基本項目</vt:lpstr>
      <vt:lpstr>請求書</vt:lpstr>
      <vt:lpstr>継続</vt:lpstr>
      <vt:lpstr>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dc:creator>
  <cp:lastModifiedBy>吉田  光広      </cp:lastModifiedBy>
  <cp:lastPrinted>2023-03-15T06:13:16Z</cp:lastPrinted>
  <dcterms:created xsi:type="dcterms:W3CDTF">2009-08-19T05:50:19Z</dcterms:created>
  <dcterms:modified xsi:type="dcterms:W3CDTF">2025-05-20T06:32:04Z</dcterms:modified>
</cp:coreProperties>
</file>